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00" windowHeight="4485" activeTab="1"/>
  </bookViews>
  <sheets>
    <sheet name="予選リーグ表" sheetId="1" r:id="rId1"/>
    <sheet name="決勝Ｔ" sheetId="2" r:id="rId2"/>
    <sheet name="参加チーム名" sheetId="3" r:id="rId3"/>
  </sheets>
  <definedNames>
    <definedName name="_xlnm.Print_Area" localSheetId="1">'決勝Ｔ'!$A$1:$AH$99</definedName>
    <definedName name="_xlnm.Print_Area" localSheetId="2">'参加チーム名'!$A$2:$D$52</definedName>
    <definedName name="_xlnm.Print_Titles" localSheetId="0">'予選リーグ表'!$1:$2</definedName>
  </definedNames>
  <calcPr fullCalcOnLoad="1"/>
</workbook>
</file>

<file path=xl/sharedStrings.xml><?xml version="1.0" encoding="utf-8"?>
<sst xmlns="http://schemas.openxmlformats.org/spreadsheetml/2006/main" count="803" uniqueCount="276">
  <si>
    <t>Ｃリーグ３位</t>
  </si>
  <si>
    <t xml:space="preserve">ジャパンカップ ２００９　in　ＭＩＹＡＧＩ </t>
  </si>
  <si>
    <t>外</t>
  </si>
  <si>
    <t>Ｂリーグ</t>
  </si>
  <si>
    <t>Ｃリーグ</t>
  </si>
  <si>
    <t>Ｄリーグ</t>
  </si>
  <si>
    <t>Ｅリーグ</t>
  </si>
  <si>
    <t>Ｆリーグ</t>
  </si>
  <si>
    <t>Ｇリーグ</t>
  </si>
  <si>
    <t>Ｈリーグ</t>
  </si>
  <si>
    <t>　「ジャパンカップ　２００９　ｉｎ　ＭＩＹＡＧＩ」　決勝トーナメント</t>
  </si>
  <si>
    <t>ＩＲＳ　ＦＩＮＡＬ</t>
  </si>
  <si>
    <t>ＩＲＳ　ＦＩＮＡＬ</t>
  </si>
  <si>
    <t>台原レイカーズ</t>
  </si>
  <si>
    <t>大衡ファイターズ</t>
  </si>
  <si>
    <t>月見レッドアーマーズ</t>
  </si>
  <si>
    <t>ＳＡＫＵＲＡ</t>
  </si>
  <si>
    <t>栗生ファイターズ</t>
  </si>
  <si>
    <t>高階イーグルファイターズ</t>
  </si>
  <si>
    <t>富岡ウイング</t>
  </si>
  <si>
    <t>ＮＴモンキーマジック</t>
  </si>
  <si>
    <t>Ｐｃｈａｎｓ</t>
  </si>
  <si>
    <t>アルバルクキッズ</t>
  </si>
  <si>
    <t>杉小キャイーンブラザーズ</t>
  </si>
  <si>
    <t>Ｇ．Ｔ．Ｏ．☆　ＡＳＵＣＯＭＥ</t>
  </si>
  <si>
    <t>鹿島ドッジファイターズ</t>
  </si>
  <si>
    <t>大久保ビッグファイターズ</t>
  </si>
  <si>
    <t>トルネードファイターズ</t>
  </si>
  <si>
    <t>荒町朝練ファイターズＡ</t>
  </si>
  <si>
    <t>新鶴ファイターズ</t>
  </si>
  <si>
    <t>サンダーボーイズ</t>
  </si>
  <si>
    <t>バイオレットファイターズ</t>
  </si>
  <si>
    <t>松陵ヤンキーズ</t>
  </si>
  <si>
    <t>原小ファイターズ</t>
  </si>
  <si>
    <t>館ジャングルー</t>
  </si>
  <si>
    <t>ＴＲＹ－ＰＡＣ</t>
  </si>
  <si>
    <t>東仙ＬＳファイターズ</t>
  </si>
  <si>
    <t>岩沼西ファイターズ</t>
  </si>
  <si>
    <t>9(8)</t>
  </si>
  <si>
    <t>７(8)</t>
  </si>
  <si>
    <t>徳間サンダーキッズ</t>
  </si>
  <si>
    <t>7(7）</t>
  </si>
  <si>
    <t>6(7)</t>
  </si>
  <si>
    <t>8（9）</t>
  </si>
  <si>
    <t>10（9）</t>
  </si>
  <si>
    <t>準決勝Ａ</t>
  </si>
  <si>
    <t>決勝戦</t>
  </si>
  <si>
    <t>－</t>
  </si>
  <si>
    <t>9（9）</t>
  </si>
  <si>
    <t>9（8）</t>
  </si>
  <si>
    <t>ドルフィンズ二葉</t>
  </si>
  <si>
    <t>Ｓ．Ｋ．Ｙ．</t>
  </si>
  <si>
    <t>7（8）</t>
  </si>
  <si>
    <t>8（8）</t>
  </si>
  <si>
    <t>7（7）</t>
  </si>
  <si>
    <t>6（7）</t>
  </si>
  <si>
    <t>9（8）</t>
  </si>
  <si>
    <t>9（9）</t>
  </si>
  <si>
    <t>2セット</t>
  </si>
  <si>
    <t>0セット</t>
  </si>
  <si>
    <t>1セット</t>
  </si>
  <si>
    <t>杉小キャイーンブラザーズ</t>
  </si>
  <si>
    <t>4　－１１</t>
  </si>
  <si>
    <t>7　－１１</t>
  </si>
  <si>
    <t>本宮ブラックシャークス</t>
  </si>
  <si>
    <t>白二ビクトリー</t>
  </si>
  <si>
    <t>クールズＷＩＮＧ</t>
  </si>
  <si>
    <t>クールズＷＩＮＧ</t>
  </si>
  <si>
    <t>本宮ドッジボールスポーツ少年団</t>
  </si>
  <si>
    <t>Ａｏｉトップガン</t>
  </si>
  <si>
    <t>Ａｏｉトップガン</t>
  </si>
  <si>
    <t>永盛ミュートスキッズ</t>
  </si>
  <si>
    <t>須賀川ブルーインパルス</t>
  </si>
  <si>
    <t>徳間サンダーキッズ</t>
  </si>
  <si>
    <t>ドルフィンズ二葉</t>
  </si>
  <si>
    <t>高松　Ｄ．Ｂ．Ｃ</t>
  </si>
  <si>
    <t>松原エンデバーズＥＸ</t>
  </si>
  <si>
    <t>須賀川ゴジラキッズＤＢＣ</t>
  </si>
  <si>
    <t>佐野小ファイターズ</t>
  </si>
  <si>
    <t>Ｓ．Ｋ．Ｙ．</t>
  </si>
  <si>
    <t>Ｓ．Ｋ．Ｙ．</t>
  </si>
  <si>
    <t>ジャパンカップ２００９ in ＭＩＹＡＧＩ</t>
  </si>
  <si>
    <t>優 勝</t>
  </si>
  <si>
    <t>Ａリーグ１位</t>
  </si>
  <si>
    <t>準優勝</t>
  </si>
  <si>
    <t>Ａリーグ６位</t>
  </si>
  <si>
    <t>第３位</t>
  </si>
  <si>
    <t>Ｂリーグ６位</t>
  </si>
  <si>
    <t>Ｄリーグ４位</t>
  </si>
  <si>
    <t>Ｈリーグ２位</t>
  </si>
  <si>
    <t>Ａリーグ５位</t>
  </si>
  <si>
    <t>Ｇリーグ３位</t>
  </si>
  <si>
    <t>Ｄリーグ１位</t>
  </si>
  <si>
    <t>Ｆリーグ６位</t>
  </si>
  <si>
    <t>Ｇリーグ６位</t>
  </si>
  <si>
    <t>Ａリーグ４位</t>
  </si>
  <si>
    <t>Ｃリーグ２位</t>
  </si>
  <si>
    <t>☆優 勝☆</t>
  </si>
  <si>
    <t>Ｈリーグ５位</t>
  </si>
  <si>
    <t>Ｆリーグ３位</t>
  </si>
  <si>
    <t>Ｆリーグ１位</t>
  </si>
  <si>
    <t>Ｅリーグ６位</t>
  </si>
  <si>
    <t>Ｇリーグ４位</t>
  </si>
  <si>
    <t>Ａリーグ２位</t>
  </si>
  <si>
    <t>Ｂリーグ５位</t>
  </si>
  <si>
    <t>Ｈリーグ３位</t>
  </si>
  <si>
    <t>Ｃリーグ１位</t>
  </si>
  <si>
    <t>Ｅリーグ１位</t>
  </si>
  <si>
    <t>Ｄリーグ６位</t>
  </si>
  <si>
    <t>Ｆリーグ４位</t>
  </si>
  <si>
    <t>Ｆリーグ２位</t>
  </si>
  <si>
    <t>Ｅリーグ５位</t>
  </si>
  <si>
    <t>Ｄリーグ５位</t>
  </si>
  <si>
    <t>Ｂリーグ２位</t>
  </si>
  <si>
    <t>Ｇリーグ１位</t>
  </si>
  <si>
    <t>ＳＡＫＵＲＡ</t>
  </si>
  <si>
    <t>ＳＡＫＵＲＡ</t>
  </si>
  <si>
    <t>バイオレットファイターズ</t>
  </si>
  <si>
    <t>ＮＴモンキーマジック</t>
  </si>
  <si>
    <t>ＮＴモンキーマジック</t>
  </si>
  <si>
    <t>高階イーグルファイターズ</t>
  </si>
  <si>
    <t>サンダーボーイズ</t>
  </si>
  <si>
    <t>館ジャングルー</t>
  </si>
  <si>
    <t>台原レイカーズ</t>
  </si>
  <si>
    <t>栗生ファイターズ</t>
  </si>
  <si>
    <t>大衡ファイターズ</t>
  </si>
  <si>
    <t>月見レッドアーマーズ</t>
  </si>
  <si>
    <t>岩沼西ファイターズ</t>
  </si>
  <si>
    <t>杉小キャイーンブラザーズ</t>
  </si>
  <si>
    <t>アルバルクキッズ</t>
  </si>
  <si>
    <t>アルバルクキッズ</t>
  </si>
  <si>
    <t>Ｇ．Ｔ．Ｏ．☆　ＡＳＵＣＯＭＥ</t>
  </si>
  <si>
    <t>松陵ヤンキーズ</t>
  </si>
  <si>
    <t>原小ファイターズ</t>
  </si>
  <si>
    <t>東仙ＬＳファイターズ</t>
  </si>
  <si>
    <t>新鶴ファイターズ</t>
  </si>
  <si>
    <t>鹿島ドッジファイターズ</t>
  </si>
  <si>
    <t>トルネードファイターズ</t>
  </si>
  <si>
    <t>トルネードファイターズ</t>
  </si>
  <si>
    <t>富岡ウイング</t>
  </si>
  <si>
    <t>大久保ビッグファイターズ</t>
  </si>
  <si>
    <t>ＷＡＮＯドリームズ</t>
  </si>
  <si>
    <t>城北ジェイソンズ</t>
  </si>
  <si>
    <t>ＭＯＴＯＭＩＹＡ．ＤＢＣ</t>
  </si>
  <si>
    <t>ＭＯＴＯＭＩＹＡ．ＤＢＣ</t>
  </si>
  <si>
    <t>ＷＡＴＳひまわり</t>
  </si>
  <si>
    <t>ＷＡＴＳひまわり</t>
  </si>
  <si>
    <t>ブルースターキング</t>
  </si>
  <si>
    <t>ソウルチャレンジャー</t>
  </si>
  <si>
    <t>韮川ファイターズ</t>
  </si>
  <si>
    <t>千葉ドラーズ</t>
  </si>
  <si>
    <t>Ｇリーグ２位</t>
  </si>
  <si>
    <t>Ｄリーグ３位</t>
  </si>
  <si>
    <t>Ｂリーグ１位</t>
  </si>
  <si>
    <t>Ａリーグ３位</t>
  </si>
  <si>
    <t>Ｂリーグ３位</t>
  </si>
  <si>
    <t>Ｅリーグ３位</t>
  </si>
  <si>
    <t>準決勝Ｂ</t>
  </si>
  <si>
    <t>Ｃリーグ４位</t>
  </si>
  <si>
    <t>Ｇリーグ５位</t>
  </si>
  <si>
    <t>Ｈリーグ４位</t>
  </si>
  <si>
    <t>Ｃリーグ５位</t>
  </si>
  <si>
    <t>Ｃリーグ６位</t>
  </si>
  <si>
    <t>Ｅリーグ４位</t>
  </si>
  <si>
    <t>Ｆリーグ５位</t>
  </si>
  <si>
    <t>Ｈリーグ１位</t>
  </si>
  <si>
    <t>Ｄリーグ２位</t>
  </si>
  <si>
    <t>Ｅリーグ２位</t>
  </si>
  <si>
    <t>Ｈリーグ６位</t>
  </si>
  <si>
    <t>Ｂリーグ４位</t>
  </si>
  <si>
    <t>松陵ヤンキーズ</t>
  </si>
  <si>
    <t>ＴＲＹ－ＰＡＣ</t>
  </si>
  <si>
    <t>原小ファイターズ</t>
  </si>
  <si>
    <t>荒町朝練ファイターズＡ</t>
  </si>
  <si>
    <t>本宮ブラックシャークス</t>
  </si>
  <si>
    <t>大衡ファイターズ</t>
  </si>
  <si>
    <t>高松　Ｄ．Ｂ．Ｃ</t>
  </si>
  <si>
    <t>Ｐｃｈａｎｓ</t>
  </si>
  <si>
    <t>松原エンデバーズＥＸ</t>
  </si>
  <si>
    <t>月見レッドアーマーズ</t>
  </si>
  <si>
    <t>大久保ビッグファイターズ</t>
  </si>
  <si>
    <t>岩沼西ファイターズ</t>
  </si>
  <si>
    <t>杉小キャイーンブラザーズ</t>
  </si>
  <si>
    <t>鹿島ドッジファイターズ</t>
  </si>
  <si>
    <t>須賀川ゴジラキッズＤＢＣ</t>
  </si>
  <si>
    <t>東仙ＬＳファイターズ</t>
  </si>
  <si>
    <t>E3</t>
  </si>
  <si>
    <t>E4</t>
  </si>
  <si>
    <t>E5</t>
  </si>
  <si>
    <t>E6</t>
  </si>
  <si>
    <t>F1</t>
  </si>
  <si>
    <t>F2</t>
  </si>
  <si>
    <t>F3</t>
  </si>
  <si>
    <t>F4</t>
  </si>
  <si>
    <t>F5</t>
  </si>
  <si>
    <t>F6</t>
  </si>
  <si>
    <t>G1</t>
  </si>
  <si>
    <t>G2</t>
  </si>
  <si>
    <t>G3</t>
  </si>
  <si>
    <t>G4</t>
  </si>
  <si>
    <t>G5</t>
  </si>
  <si>
    <t>G6</t>
  </si>
  <si>
    <t>H1</t>
  </si>
  <si>
    <t>H2</t>
  </si>
  <si>
    <t>H3</t>
  </si>
  <si>
    <t>H4</t>
  </si>
  <si>
    <t>H5</t>
  </si>
  <si>
    <t>C1</t>
  </si>
  <si>
    <t>H6</t>
  </si>
  <si>
    <t>No.</t>
  </si>
  <si>
    <t>ID</t>
  </si>
  <si>
    <t>-</t>
  </si>
  <si>
    <t>-</t>
  </si>
  <si>
    <t>-</t>
  </si>
  <si>
    <t>永盛ミュートスキッズ</t>
  </si>
  <si>
    <t>徳間サンダーキッズ</t>
  </si>
  <si>
    <t>白二ビクトリー</t>
  </si>
  <si>
    <t>ブルースターキング</t>
  </si>
  <si>
    <t>バイオレットファイターズ</t>
  </si>
  <si>
    <t>本宮ドッジボールスポーツ少年団</t>
  </si>
  <si>
    <t>ドルフィンズ二葉</t>
  </si>
  <si>
    <t>ＷＡＮＯドリームズ</t>
  </si>
  <si>
    <t>佐野小ファイターズ</t>
  </si>
  <si>
    <t>ソウルチャレンジャー</t>
  </si>
  <si>
    <t>韮川ファイターズ</t>
  </si>
  <si>
    <t>須賀川ブルーインパルス</t>
  </si>
  <si>
    <t>富岡ウイング</t>
  </si>
  <si>
    <t>城北ジェイソンズ</t>
  </si>
  <si>
    <t>千葉ドラーズ</t>
  </si>
  <si>
    <t>新鶴ファイターズ</t>
  </si>
  <si>
    <t>館ジャングルー</t>
  </si>
  <si>
    <t>台原レイカーズ</t>
  </si>
  <si>
    <t>高階イーグルファイターズ</t>
  </si>
  <si>
    <t>リーグ名</t>
  </si>
  <si>
    <t>チーム名</t>
  </si>
  <si>
    <t>Ｂリーグ</t>
  </si>
  <si>
    <t>Ｃリーグ</t>
  </si>
  <si>
    <t>Ｄリーグ</t>
  </si>
  <si>
    <t>-</t>
  </si>
  <si>
    <t>勝</t>
  </si>
  <si>
    <t>分</t>
  </si>
  <si>
    <t>負</t>
  </si>
  <si>
    <t>勝点</t>
  </si>
  <si>
    <t>人数</t>
  </si>
  <si>
    <t>順位</t>
  </si>
  <si>
    <t>内</t>
  </si>
  <si>
    <t>Ａリーグ</t>
  </si>
  <si>
    <t>Ｅリーグ</t>
  </si>
  <si>
    <t>A1</t>
  </si>
  <si>
    <t>A2</t>
  </si>
  <si>
    <t>A3</t>
  </si>
  <si>
    <t>A4</t>
  </si>
  <si>
    <t>A5</t>
  </si>
  <si>
    <t>A6</t>
  </si>
  <si>
    <t>Ｆリーグ</t>
  </si>
  <si>
    <t>Ｇリーグ</t>
  </si>
  <si>
    <t>Ｈリーグ</t>
  </si>
  <si>
    <t>B1</t>
  </si>
  <si>
    <t>B2</t>
  </si>
  <si>
    <t>B3</t>
  </si>
  <si>
    <t>B4</t>
  </si>
  <si>
    <t>B5</t>
  </si>
  <si>
    <t>B6</t>
  </si>
  <si>
    <t>C2</t>
  </si>
  <si>
    <t>C3</t>
  </si>
  <si>
    <t>C4</t>
  </si>
  <si>
    <t>C5</t>
  </si>
  <si>
    <t>C6</t>
  </si>
  <si>
    <t>D1</t>
  </si>
  <si>
    <t>D2</t>
  </si>
  <si>
    <t>D3</t>
  </si>
  <si>
    <t>D4</t>
  </si>
  <si>
    <t>D5</t>
  </si>
  <si>
    <t>D6</t>
  </si>
  <si>
    <t>E1</t>
  </si>
  <si>
    <t>E2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</si>
</sst>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[&lt;=999]000;[&lt;=99999]000\-00;000\-0000"/>
    <numFmt numFmtId="190" formatCode="[DBNum3][$-411]0"/>
    <numFmt numFmtId="191" formatCode="#,##0_);[Red]\(#,##0\)"/>
    <numFmt numFmtId="192" formatCode="[$-F400]h:mm:ss\ AM/PM"/>
    <numFmt numFmtId="193" formatCode="0_ "/>
    <numFmt numFmtId="194" formatCode="0.E+00"/>
    <numFmt numFmtId="195" formatCode="#,##0_ "/>
    <numFmt numFmtId="196" formatCode="m/d"/>
    <numFmt numFmtId="197" formatCode="#,##0_ ;[Red]\-#,##0\ "/>
    <numFmt numFmtId="198" formatCode="\(\ 0\ \)"/>
    <numFmt numFmtId="199" formatCode="\(0\)"/>
    <numFmt numFmtId="200" formatCode="0.0%"/>
    <numFmt numFmtId="201" formatCode="#,##0.0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20"/>
      <name val="明朝"/>
      <family val="1"/>
    </font>
    <font>
      <b/>
      <sz val="18"/>
      <name val="ＭＳ Ｐゴシック"/>
      <family val="3"/>
    </font>
    <font>
      <sz val="18"/>
      <name val="明朝"/>
      <family val="1"/>
    </font>
    <font>
      <b/>
      <sz val="22"/>
      <name val="ＤＦ特太ゴシック体"/>
      <family val="3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20"/>
      <name val="HGSｺﾞｼｯｸE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2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7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0" xfId="62" applyFill="1" applyAlignment="1" applyProtection="1">
      <alignment vertical="center"/>
      <protection/>
    </xf>
    <xf numFmtId="0" fontId="6" fillId="0" borderId="10" xfId="62" applyFill="1" applyBorder="1" applyAlignment="1" applyProtection="1">
      <alignment horizontal="distributed" vertical="center"/>
      <protection/>
    </xf>
    <xf numFmtId="0" fontId="6" fillId="0" borderId="11" xfId="62" applyFill="1" applyBorder="1" applyAlignment="1" applyProtection="1">
      <alignment horizontal="distributed" vertical="center"/>
      <protection/>
    </xf>
    <xf numFmtId="0" fontId="6" fillId="0" borderId="12" xfId="62" applyFill="1" applyBorder="1" applyAlignment="1" applyProtection="1">
      <alignment horizontal="distributed" vertical="center"/>
      <protection/>
    </xf>
    <xf numFmtId="0" fontId="6" fillId="0" borderId="0" xfId="62" applyFill="1" applyProtection="1">
      <alignment/>
      <protection/>
    </xf>
    <xf numFmtId="0" fontId="6" fillId="0" borderId="0" xfId="62" applyFill="1" applyBorder="1" applyAlignment="1" applyProtection="1">
      <alignment horizontal="center" vertical="center" wrapText="1"/>
      <protection/>
    </xf>
    <xf numFmtId="0" fontId="6" fillId="0" borderId="0" xfId="62" applyFill="1" applyBorder="1" applyAlignment="1" applyProtection="1">
      <alignment horizontal="center" vertical="center"/>
      <protection/>
    </xf>
    <xf numFmtId="0" fontId="6" fillId="0" borderId="0" xfId="62" applyNumberFormat="1" applyFill="1" applyAlignment="1" applyProtection="1">
      <alignment vertical="center"/>
      <protection/>
    </xf>
    <xf numFmtId="0" fontId="6" fillId="0" borderId="0" xfId="62" applyFill="1" applyAlignment="1" applyProtection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6" fillId="0" borderId="10" xfId="62" applyFont="1" applyFill="1" applyBorder="1" applyAlignment="1" applyProtection="1">
      <alignment horizontal="left"/>
      <protection/>
    </xf>
    <xf numFmtId="0" fontId="10" fillId="0" borderId="0" xfId="0" applyFont="1" applyAlignment="1">
      <alignment horizontal="center" vertical="center"/>
    </xf>
    <xf numFmtId="0" fontId="6" fillId="0" borderId="12" xfId="62" applyFill="1" applyBorder="1" applyAlignment="1" applyProtection="1">
      <alignment horizontal="left"/>
      <protection/>
    </xf>
    <xf numFmtId="0" fontId="0" fillId="0" borderId="0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8" fillId="0" borderId="0" xfId="0" applyNumberFormat="1" applyFont="1" applyAlignment="1">
      <alignment vertical="center"/>
    </xf>
    <xf numFmtId="0" fontId="0" fillId="0" borderId="19" xfId="0" applyNumberFormat="1" applyFill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NumberFormat="1" applyFill="1" applyBorder="1" applyAlignment="1">
      <alignment horizontal="center" vertical="center"/>
    </xf>
    <xf numFmtId="0" fontId="12" fillId="0" borderId="26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2" fillId="0" borderId="30" xfId="63" applyFont="1" applyFill="1" applyBorder="1" applyAlignment="1">
      <alignment vertical="center"/>
      <protection/>
    </xf>
    <xf numFmtId="0" fontId="11" fillId="0" borderId="31" xfId="0" applyFont="1" applyBorder="1" applyAlignment="1">
      <alignment horizontal="center" vertical="center"/>
    </xf>
    <xf numFmtId="0" fontId="36" fillId="0" borderId="32" xfId="0" applyFont="1" applyFill="1" applyBorder="1" applyAlignment="1">
      <alignment vertical="center"/>
    </xf>
    <xf numFmtId="0" fontId="36" fillId="0" borderId="19" xfId="0" applyFont="1" applyFill="1" applyBorder="1" applyAlignment="1">
      <alignment vertical="center"/>
    </xf>
    <xf numFmtId="0" fontId="36" fillId="0" borderId="19" xfId="63" applyFont="1" applyFill="1" applyBorder="1" applyAlignment="1">
      <alignment vertical="center"/>
      <protection/>
    </xf>
    <xf numFmtId="0" fontId="6" fillId="0" borderId="19" xfId="0" applyFont="1" applyFill="1" applyBorder="1" applyAlignment="1">
      <alignment vertical="center"/>
    </xf>
    <xf numFmtId="0" fontId="36" fillId="0" borderId="33" xfId="0" applyFont="1" applyFill="1" applyBorder="1" applyAlignment="1">
      <alignment vertical="center"/>
    </xf>
    <xf numFmtId="0" fontId="36" fillId="0" borderId="33" xfId="63" applyFont="1" applyFill="1" applyBorder="1" applyAlignment="1">
      <alignment vertical="center"/>
      <protection/>
    </xf>
    <xf numFmtId="0" fontId="36" fillId="0" borderId="22" xfId="63" applyFont="1" applyFill="1" applyBorder="1" applyAlignment="1">
      <alignment vertical="center"/>
      <protection/>
    </xf>
    <xf numFmtId="0" fontId="36" fillId="0" borderId="21" xfId="63" applyFont="1" applyFill="1" applyBorder="1" applyAlignment="1">
      <alignment vertical="center"/>
      <protection/>
    </xf>
    <xf numFmtId="0" fontId="36" fillId="0" borderId="22" xfId="63" applyFont="1" applyBorder="1" applyAlignment="1">
      <alignment horizontal="left" vertical="center"/>
      <protection/>
    </xf>
    <xf numFmtId="0" fontId="12" fillId="0" borderId="34" xfId="0" applyFont="1" applyFill="1" applyBorder="1" applyAlignment="1">
      <alignment vertical="center"/>
    </xf>
    <xf numFmtId="0" fontId="12" fillId="0" borderId="35" xfId="0" applyFont="1" applyFill="1" applyBorder="1" applyAlignment="1">
      <alignment vertical="center"/>
    </xf>
    <xf numFmtId="0" fontId="12" fillId="0" borderId="36" xfId="63" applyFont="1" applyFill="1" applyBorder="1" applyAlignment="1">
      <alignment vertical="center"/>
      <protection/>
    </xf>
    <xf numFmtId="0" fontId="12" fillId="0" borderId="37" xfId="63" applyFont="1" applyFill="1" applyBorder="1" applyAlignment="1">
      <alignment vertical="center"/>
      <protection/>
    </xf>
    <xf numFmtId="0" fontId="3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38" fillId="0" borderId="0" xfId="0" applyFont="1" applyFill="1" applyBorder="1" applyAlignment="1">
      <alignment horizontal="right"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36" fillId="0" borderId="40" xfId="0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horizontal="left" vertical="center"/>
    </xf>
    <xf numFmtId="0" fontId="0" fillId="0" borderId="40" xfId="0" applyFill="1" applyBorder="1" applyAlignment="1">
      <alignment horizontal="right" vertical="center"/>
    </xf>
    <xf numFmtId="0" fontId="36" fillId="0" borderId="40" xfId="0" applyFont="1" applyFill="1" applyBorder="1" applyAlignment="1">
      <alignment horizontal="right" vertical="center"/>
    </xf>
    <xf numFmtId="0" fontId="0" fillId="0" borderId="43" xfId="0" applyFill="1" applyBorder="1" applyAlignment="1">
      <alignment horizontal="left" vertical="center"/>
    </xf>
    <xf numFmtId="0" fontId="38" fillId="0" borderId="0" xfId="0" applyFont="1" applyFill="1" applyBorder="1" applyAlignment="1">
      <alignment vertical="center"/>
    </xf>
    <xf numFmtId="0" fontId="0" fillId="0" borderId="41" xfId="0" applyFill="1" applyBorder="1" applyAlignment="1">
      <alignment horizontal="left" vertical="center"/>
    </xf>
    <xf numFmtId="0" fontId="0" fillId="0" borderId="44" xfId="0" applyFill="1" applyBorder="1" applyAlignment="1">
      <alignment vertical="center"/>
    </xf>
    <xf numFmtId="0" fontId="0" fillId="0" borderId="41" xfId="0" applyFill="1" applyBorder="1" applyAlignment="1">
      <alignment horizontal="right" vertical="center"/>
    </xf>
    <xf numFmtId="0" fontId="36" fillId="0" borderId="42" xfId="0" applyFont="1" applyFill="1" applyBorder="1" applyAlignment="1">
      <alignment horizontal="right" vertical="center"/>
    </xf>
    <xf numFmtId="0" fontId="0" fillId="0" borderId="40" xfId="0" applyFill="1" applyBorder="1" applyAlignment="1">
      <alignment horizontal="left" vertical="center"/>
    </xf>
    <xf numFmtId="0" fontId="36" fillId="0" borderId="41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right" vertical="center"/>
    </xf>
    <xf numFmtId="0" fontId="0" fillId="0" borderId="39" xfId="0" applyFill="1" applyBorder="1" applyAlignment="1">
      <alignment horizontal="left" vertical="center"/>
    </xf>
    <xf numFmtId="0" fontId="36" fillId="0" borderId="44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41" xfId="0" applyBorder="1" applyAlignment="1">
      <alignment/>
    </xf>
    <xf numFmtId="0" fontId="0" fillId="0" borderId="0" xfId="0" applyBorder="1" applyAlignment="1">
      <alignment/>
    </xf>
    <xf numFmtId="49" fontId="39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42" xfId="0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44" xfId="0" applyFill="1" applyBorder="1" applyAlignment="1" applyProtection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6" fillId="0" borderId="0" xfId="62" applyNumberFormat="1" applyFill="1" applyBorder="1" applyAlignment="1">
      <alignment vertical="center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6" fillId="0" borderId="0" xfId="62" applyFill="1" applyBorder="1" applyAlignment="1">
      <alignment horizontal="center" vertical="center"/>
      <protection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36" fillId="0" borderId="50" xfId="0" applyFont="1" applyFill="1" applyBorder="1" applyAlignment="1">
      <alignment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47" xfId="0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54" xfId="0" applyFont="1" applyFill="1" applyBorder="1" applyAlignment="1">
      <alignment horizontal="left" vertical="center"/>
    </xf>
    <xf numFmtId="0" fontId="36" fillId="0" borderId="50" xfId="0" applyFont="1" applyFill="1" applyBorder="1" applyAlignment="1">
      <alignment horizontal="left" vertical="center"/>
    </xf>
    <xf numFmtId="0" fontId="36" fillId="0" borderId="41" xfId="0" applyFont="1" applyFill="1" applyBorder="1" applyAlignment="1">
      <alignment horizontal="left" vertical="center"/>
    </xf>
    <xf numFmtId="0" fontId="36" fillId="0" borderId="55" xfId="0" applyFont="1" applyFill="1" applyBorder="1" applyAlignment="1">
      <alignment horizontal="left" vertical="center"/>
    </xf>
    <xf numFmtId="0" fontId="36" fillId="0" borderId="55" xfId="0" applyFont="1" applyFill="1" applyBorder="1" applyAlignment="1">
      <alignment horizontal="right" vertical="center"/>
    </xf>
    <xf numFmtId="0" fontId="0" fillId="0" borderId="47" xfId="0" applyFill="1" applyBorder="1" applyAlignment="1">
      <alignment horizontal="left" vertical="center"/>
    </xf>
    <xf numFmtId="0" fontId="36" fillId="0" borderId="54" xfId="0" applyFont="1" applyFill="1" applyBorder="1" applyAlignment="1">
      <alignment horizontal="right" vertical="center"/>
    </xf>
    <xf numFmtId="0" fontId="0" fillId="0" borderId="52" xfId="0" applyFill="1" applyBorder="1" applyAlignment="1">
      <alignment horizontal="left" vertical="center"/>
    </xf>
    <xf numFmtId="0" fontId="36" fillId="0" borderId="53" xfId="0" applyFont="1" applyFill="1" applyBorder="1" applyAlignment="1">
      <alignment horizontal="right" vertical="center"/>
    </xf>
    <xf numFmtId="0" fontId="36" fillId="0" borderId="50" xfId="0" applyFont="1" applyFill="1" applyBorder="1" applyAlignment="1">
      <alignment horizontal="right" vertical="center"/>
    </xf>
    <xf numFmtId="0" fontId="0" fillId="0" borderId="56" xfId="0" applyFill="1" applyBorder="1" applyAlignment="1">
      <alignment horizontal="left" vertical="center"/>
    </xf>
    <xf numFmtId="0" fontId="36" fillId="0" borderId="44" xfId="0" applyFont="1" applyFill="1" applyBorder="1" applyAlignment="1">
      <alignment horizontal="right" vertical="center"/>
    </xf>
    <xf numFmtId="0" fontId="0" fillId="0" borderId="48" xfId="0" applyFill="1" applyBorder="1" applyAlignment="1">
      <alignment horizontal="right" vertical="center"/>
    </xf>
    <xf numFmtId="0" fontId="0" fillId="0" borderId="49" xfId="0" applyFill="1" applyBorder="1" applyAlignment="1">
      <alignment horizontal="right" vertical="center"/>
    </xf>
    <xf numFmtId="0" fontId="0" fillId="0" borderId="54" xfId="0" applyFill="1" applyBorder="1" applyAlignment="1">
      <alignment horizontal="left" vertical="center"/>
    </xf>
    <xf numFmtId="0" fontId="0" fillId="0" borderId="50" xfId="0" applyFill="1" applyBorder="1" applyAlignment="1">
      <alignment horizontal="left" vertical="center"/>
    </xf>
    <xf numFmtId="0" fontId="36" fillId="0" borderId="51" xfId="0" applyFont="1" applyFill="1" applyBorder="1" applyAlignment="1">
      <alignment horizontal="right" vertical="center"/>
    </xf>
    <xf numFmtId="0" fontId="0" fillId="0" borderId="55" xfId="0" applyFill="1" applyBorder="1" applyAlignment="1">
      <alignment horizontal="left" vertical="center"/>
    </xf>
    <xf numFmtId="0" fontId="0" fillId="0" borderId="47" xfId="0" applyFill="1" applyBorder="1" applyAlignment="1">
      <alignment horizontal="right" vertical="center"/>
    </xf>
    <xf numFmtId="0" fontId="36" fillId="0" borderId="47" xfId="0" applyFont="1" applyFill="1" applyBorder="1" applyAlignment="1">
      <alignment horizontal="right" vertical="center"/>
    </xf>
    <xf numFmtId="0" fontId="0" fillId="0" borderId="57" xfId="0" applyFill="1" applyBorder="1" applyAlignment="1">
      <alignment horizontal="left" vertical="center"/>
    </xf>
    <xf numFmtId="0" fontId="0" fillId="0" borderId="56" xfId="0" applyFill="1" applyBorder="1" applyAlignment="1">
      <alignment horizontal="right" vertical="center"/>
    </xf>
    <xf numFmtId="0" fontId="36" fillId="0" borderId="48" xfId="0" applyFont="1" applyFill="1" applyBorder="1" applyAlignment="1">
      <alignment horizontal="right" vertical="center"/>
    </xf>
    <xf numFmtId="0" fontId="36" fillId="0" borderId="49" xfId="0" applyFont="1" applyFill="1" applyBorder="1" applyAlignment="1">
      <alignment horizontal="right" vertical="center"/>
    </xf>
    <xf numFmtId="0" fontId="36" fillId="0" borderId="52" xfId="0" applyFont="1" applyFill="1" applyBorder="1" applyAlignment="1">
      <alignment horizontal="left" vertical="center"/>
    </xf>
    <xf numFmtId="0" fontId="0" fillId="0" borderId="58" xfId="0" applyFill="1" applyBorder="1" applyAlignment="1">
      <alignment horizontal="right" vertical="center"/>
    </xf>
    <xf numFmtId="0" fontId="0" fillId="0" borderId="52" xfId="0" applyFill="1" applyBorder="1" applyAlignment="1">
      <alignment horizontal="right" vertical="center"/>
    </xf>
    <xf numFmtId="0" fontId="36" fillId="0" borderId="48" xfId="0" applyFont="1" applyFill="1" applyBorder="1" applyAlignment="1">
      <alignment vertical="center"/>
    </xf>
    <xf numFmtId="0" fontId="36" fillId="0" borderId="49" xfId="0" applyFont="1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6" xfId="0" applyFill="1" applyBorder="1" applyAlignment="1">
      <alignment horizontal="center" vertical="center"/>
    </xf>
    <xf numFmtId="0" fontId="0" fillId="0" borderId="59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vertical="center"/>
    </xf>
    <xf numFmtId="0" fontId="36" fillId="0" borderId="56" xfId="0" applyFont="1" applyFill="1" applyBorder="1" applyAlignment="1">
      <alignment horizontal="right" vertical="center"/>
    </xf>
    <xf numFmtId="0" fontId="36" fillId="0" borderId="52" xfId="0" applyFont="1" applyFill="1" applyBorder="1" applyAlignment="1">
      <alignment horizontal="right" vertical="center"/>
    </xf>
    <xf numFmtId="0" fontId="36" fillId="0" borderId="57" xfId="0" applyFont="1" applyFill="1" applyBorder="1" applyAlignment="1">
      <alignment vertical="center"/>
    </xf>
    <xf numFmtId="0" fontId="36" fillId="0" borderId="56" xfId="0" applyFont="1" applyFill="1" applyBorder="1" applyAlignment="1">
      <alignment vertical="center"/>
    </xf>
    <xf numFmtId="0" fontId="0" fillId="0" borderId="49" xfId="0" applyBorder="1" applyAlignment="1">
      <alignment/>
    </xf>
    <xf numFmtId="0" fontId="36" fillId="0" borderId="47" xfId="0" applyFont="1" applyFill="1" applyBorder="1" applyAlignment="1">
      <alignment vertical="center"/>
    </xf>
    <xf numFmtId="0" fontId="36" fillId="0" borderId="51" xfId="0" applyFont="1" applyFill="1" applyBorder="1" applyAlignment="1">
      <alignment vertical="center"/>
    </xf>
    <xf numFmtId="0" fontId="0" fillId="0" borderId="56" xfId="0" applyBorder="1" applyAlignment="1">
      <alignment/>
    </xf>
    <xf numFmtId="0" fontId="0" fillId="0" borderId="64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59" xfId="0" applyFill="1" applyBorder="1" applyAlignment="1">
      <alignment horizontal="right" vertical="center"/>
    </xf>
    <xf numFmtId="0" fontId="0" fillId="0" borderId="60" xfId="0" applyFill="1" applyBorder="1" applyAlignment="1">
      <alignment horizontal="right" vertical="center"/>
    </xf>
    <xf numFmtId="0" fontId="0" fillId="0" borderId="63" xfId="0" applyFill="1" applyBorder="1" applyAlignment="1">
      <alignment horizontal="right" vertical="center"/>
    </xf>
    <xf numFmtId="0" fontId="36" fillId="0" borderId="44" xfId="0" applyFont="1" applyFill="1" applyBorder="1" applyAlignment="1">
      <alignment horizontal="left" vertical="center"/>
    </xf>
    <xf numFmtId="0" fontId="0" fillId="0" borderId="54" xfId="0" applyFill="1" applyBorder="1" applyAlignment="1">
      <alignment vertical="center"/>
    </xf>
    <xf numFmtId="0" fontId="0" fillId="0" borderId="54" xfId="0" applyBorder="1" applyAlignment="1">
      <alignment/>
    </xf>
    <xf numFmtId="0" fontId="0" fillId="0" borderId="50" xfId="0" applyBorder="1" applyAlignment="1">
      <alignment/>
    </xf>
    <xf numFmtId="0" fontId="0" fillId="0" borderId="50" xfId="0" applyFill="1" applyBorder="1" applyAlignment="1">
      <alignment vertical="center"/>
    </xf>
    <xf numFmtId="0" fontId="0" fillId="0" borderId="46" xfId="0" applyFill="1" applyBorder="1" applyAlignment="1">
      <alignment horizontal="center" vertical="center"/>
    </xf>
    <xf numFmtId="0" fontId="6" fillId="0" borderId="10" xfId="62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6" fillId="0" borderId="42" xfId="62" applyFill="1" applyBorder="1" applyAlignment="1" applyProtection="1">
      <alignment horizontal="center" vertical="center"/>
      <protection/>
    </xf>
    <xf numFmtId="0" fontId="6" fillId="0" borderId="43" xfId="62" applyFill="1" applyBorder="1" applyAlignment="1" applyProtection="1">
      <alignment horizontal="center" vertical="center"/>
      <protection/>
    </xf>
    <xf numFmtId="0" fontId="6" fillId="0" borderId="38" xfId="62" applyFill="1" applyBorder="1" applyAlignment="1" applyProtection="1">
      <alignment horizontal="center" vertical="center"/>
      <protection/>
    </xf>
    <xf numFmtId="0" fontId="6" fillId="0" borderId="46" xfId="62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/>
      <protection/>
    </xf>
    <xf numFmtId="0" fontId="0" fillId="0" borderId="66" xfId="0" applyFill="1" applyBorder="1" applyAlignment="1" applyProtection="1">
      <alignment horizontal="center" vertical="center"/>
      <protection/>
    </xf>
    <xf numFmtId="0" fontId="6" fillId="0" borderId="33" xfId="62" applyFill="1" applyBorder="1" applyAlignment="1" applyProtection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6" fillId="0" borderId="33" xfId="62" applyNumberFormat="1" applyFill="1" applyBorder="1" applyAlignment="1" applyProtection="1">
      <alignment vertical="center" wrapText="1"/>
      <protection/>
    </xf>
    <xf numFmtId="0" fontId="0" fillId="0" borderId="22" xfId="0" applyFill="1" applyBorder="1" applyAlignment="1">
      <alignment vertical="center"/>
    </xf>
    <xf numFmtId="0" fontId="0" fillId="0" borderId="40" xfId="0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 horizontal="center" vertical="center"/>
    </xf>
    <xf numFmtId="0" fontId="38" fillId="0" borderId="33" xfId="0" applyFont="1" applyFill="1" applyBorder="1" applyAlignment="1">
      <alignment vertical="center"/>
    </xf>
    <xf numFmtId="0" fontId="38" fillId="0" borderId="22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49" fontId="40" fillId="0" borderId="67" xfId="0" applyNumberFormat="1" applyFont="1" applyFill="1" applyBorder="1" applyAlignment="1">
      <alignment horizontal="center" vertical="center"/>
    </xf>
    <xf numFmtId="49" fontId="40" fillId="0" borderId="68" xfId="0" applyNumberFormat="1" applyFont="1" applyFill="1" applyBorder="1" applyAlignment="1">
      <alignment horizontal="center" vertical="center"/>
    </xf>
    <xf numFmtId="49" fontId="40" fillId="0" borderId="69" xfId="0" applyNumberFormat="1" applyFont="1" applyFill="1" applyBorder="1" applyAlignment="1">
      <alignment horizontal="center" vertical="center"/>
    </xf>
    <xf numFmtId="49" fontId="40" fillId="0" borderId="70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49" fontId="40" fillId="0" borderId="34" xfId="0" applyNumberFormat="1" applyFont="1" applyFill="1" applyBorder="1" applyAlignment="1">
      <alignment horizontal="center" vertical="center"/>
    </xf>
    <xf numFmtId="49" fontId="40" fillId="0" borderId="71" xfId="0" applyNumberFormat="1" applyFont="1" applyFill="1" applyBorder="1" applyAlignment="1">
      <alignment horizontal="center" vertical="center"/>
    </xf>
    <xf numFmtId="49" fontId="40" fillId="0" borderId="45" xfId="0" applyNumberFormat="1" applyFont="1" applyFill="1" applyBorder="1" applyAlignment="1">
      <alignment horizontal="center" vertical="center"/>
    </xf>
    <xf numFmtId="49" fontId="40" fillId="0" borderId="26" xfId="0" applyNumberFormat="1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38" fillId="0" borderId="22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38" fillId="0" borderId="33" xfId="0" applyFont="1" applyFill="1" applyBorder="1" applyAlignment="1">
      <alignment horizontal="right" vertical="center" shrinkToFit="1"/>
    </xf>
    <xf numFmtId="0" fontId="38" fillId="0" borderId="22" xfId="0" applyFont="1" applyFill="1" applyBorder="1" applyAlignment="1">
      <alignment horizontal="right" vertical="center" shrinkToFit="1"/>
    </xf>
    <xf numFmtId="49" fontId="13" fillId="0" borderId="59" xfId="0" applyNumberFormat="1" applyFont="1" applyFill="1" applyBorder="1" applyAlignment="1">
      <alignment horizontal="center" vertical="center"/>
    </xf>
    <xf numFmtId="49" fontId="13" fillId="0" borderId="61" xfId="0" applyNumberFormat="1" applyFont="1" applyFill="1" applyBorder="1" applyAlignment="1">
      <alignment horizontal="center" vertical="center"/>
    </xf>
    <xf numFmtId="49" fontId="13" fillId="0" borderId="64" xfId="0" applyNumberFormat="1" applyFont="1" applyFill="1" applyBorder="1" applyAlignment="1">
      <alignment horizontal="center" vertical="center"/>
    </xf>
    <xf numFmtId="49" fontId="13" fillId="0" borderId="6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27" xfId="0" applyNumberFormat="1" applyFont="1" applyFill="1" applyBorder="1" applyAlignment="1">
      <alignment horizontal="center" vertical="center"/>
    </xf>
    <xf numFmtId="49" fontId="13" fillId="0" borderId="63" xfId="0" applyNumberFormat="1" applyFont="1" applyFill="1" applyBorder="1" applyAlignment="1">
      <alignment horizontal="center" vertical="center"/>
    </xf>
    <xf numFmtId="49" fontId="13" fillId="0" borderId="62" xfId="0" applyNumberFormat="1" applyFont="1" applyFill="1" applyBorder="1" applyAlignment="1">
      <alignment horizontal="center" vertical="center"/>
    </xf>
    <xf numFmtId="49" fontId="13" fillId="0" borderId="29" xfId="0" applyNumberFormat="1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005モールカップ大会" xfId="62"/>
    <cellStyle name="標準_参考2005モールカップ大会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23"/>
  <sheetViews>
    <sheetView workbookViewId="0" topLeftCell="A15">
      <selection activeCell="B20" sqref="B20:B21"/>
    </sheetView>
  </sheetViews>
  <sheetFormatPr defaultColWidth="8.8984375" defaultRowHeight="15" customHeight="1"/>
  <cols>
    <col min="1" max="1" width="3.3984375" style="11" customWidth="1"/>
    <col min="2" max="2" width="26.19921875" style="10" customWidth="1"/>
    <col min="3" max="38" width="2.69921875" style="3" customWidth="1"/>
    <col min="39" max="39" width="4" style="3" customWidth="1"/>
    <col min="40" max="42" width="2.69921875" style="3" customWidth="1"/>
    <col min="43" max="16384" width="8.8984375" style="3" customWidth="1"/>
  </cols>
  <sheetData>
    <row r="1" spans="1:32" s="1" customFormat="1" ht="30" customHeight="1">
      <c r="A1" s="178" t="s">
        <v>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98"/>
      <c r="AB1" s="198"/>
      <c r="AC1" s="198"/>
      <c r="AD1" s="198"/>
      <c r="AE1" s="198"/>
      <c r="AF1" s="198"/>
    </row>
    <row r="2" spans="1:32" s="1" customFormat="1" ht="24" customHeight="1">
      <c r="A2" s="10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</row>
    <row r="4" spans="1:32" s="7" customFormat="1" ht="15" customHeight="1">
      <c r="A4" s="13" t="s">
        <v>246</v>
      </c>
      <c r="B4" s="15"/>
      <c r="C4" s="175">
        <f>+A5</f>
        <v>1</v>
      </c>
      <c r="D4" s="177"/>
      <c r="E4" s="176"/>
      <c r="F4" s="175">
        <f>+A7</f>
        <v>2</v>
      </c>
      <c r="G4" s="177"/>
      <c r="H4" s="176"/>
      <c r="I4" s="175">
        <f>+A9</f>
        <v>3</v>
      </c>
      <c r="J4" s="177"/>
      <c r="K4" s="176"/>
      <c r="L4" s="175">
        <f>+A11</f>
        <v>4</v>
      </c>
      <c r="M4" s="177"/>
      <c r="N4" s="176"/>
      <c r="O4" s="175">
        <f>+A13</f>
        <v>5</v>
      </c>
      <c r="P4" s="177"/>
      <c r="Q4" s="176"/>
      <c r="R4" s="175">
        <f>A15</f>
        <v>6</v>
      </c>
      <c r="S4" s="177"/>
      <c r="T4" s="176"/>
      <c r="U4" s="4" t="s">
        <v>239</v>
      </c>
      <c r="V4" s="5" t="s">
        <v>211</v>
      </c>
      <c r="W4" s="5" t="s">
        <v>240</v>
      </c>
      <c r="X4" s="5" t="s">
        <v>212</v>
      </c>
      <c r="Y4" s="6" t="s">
        <v>241</v>
      </c>
      <c r="Z4" s="175" t="s">
        <v>242</v>
      </c>
      <c r="AA4" s="176"/>
      <c r="AB4" s="175" t="s">
        <v>243</v>
      </c>
      <c r="AC4" s="177"/>
      <c r="AD4" s="176"/>
      <c r="AE4" s="175" t="s">
        <v>244</v>
      </c>
      <c r="AF4" s="176"/>
    </row>
    <row r="5" spans="1:41" s="7" customFormat="1" ht="15" customHeight="1">
      <c r="A5" s="193">
        <v>1</v>
      </c>
      <c r="B5" s="195" t="str">
        <f>'参加チーム名'!D4</f>
        <v>Ｐｃｈａｎｓ</v>
      </c>
      <c r="C5" s="191"/>
      <c r="D5" s="191"/>
      <c r="E5" s="192"/>
      <c r="F5" s="190" t="str">
        <f>IF(F6=""," ",IF(F6&gt;H6,"○",IF(F6&lt;H6,"×","△")))</f>
        <v>○</v>
      </c>
      <c r="G5" s="184"/>
      <c r="H5" s="180"/>
      <c r="I5" s="190" t="str">
        <f>IF(I6=""," ",IF(I6&gt;K6,"○",IF(I6&lt;K6,"×","△")))</f>
        <v>○</v>
      </c>
      <c r="J5" s="184"/>
      <c r="K5" s="180"/>
      <c r="L5" s="190" t="str">
        <f>IF(L6=""," ",IF(L6&gt;N6,"○",IF(L6&lt;N6,"×","△")))</f>
        <v>×</v>
      </c>
      <c r="M5" s="184"/>
      <c r="N5" s="180"/>
      <c r="O5" s="190" t="str">
        <f>IF(O6=""," ",IF(O6&gt;Q6,"○",IF(O6&lt;Q6,"×","△")))</f>
        <v>○</v>
      </c>
      <c r="P5" s="184"/>
      <c r="Q5" s="180"/>
      <c r="R5" s="190" t="str">
        <f>IF(R6=""," ",IF(R6&gt;T6,"○",IF(R6&lt;T6,"×","△")))</f>
        <v>○</v>
      </c>
      <c r="S5" s="184"/>
      <c r="T5" s="180"/>
      <c r="U5" s="182">
        <f>IF(F6&gt;H6,1,0)+IF(I6&gt;K6,1,0)+IF(L6&gt;N6,1,0)+IF(O6&gt;Q6,1,0)+IF(R6&gt;T6,1,0)</f>
        <v>4</v>
      </c>
      <c r="V5" s="184" t="s">
        <v>238</v>
      </c>
      <c r="W5" s="184">
        <f>IF(F6+H6&gt;0,IF(F6=H6,1,0),0)+IF(I6+K6&gt;0,IF(I6=K6,1,0),0)+IF(L6+N6&gt;0,IF(L6=N6,1,0),0)+IF(O6+Q6&gt;0,IF(O6=Q6,1,0),0)+IF(R6+T6&gt;0,IF(R6=T6,1,0),0)</f>
        <v>0</v>
      </c>
      <c r="X5" s="184" t="s">
        <v>238</v>
      </c>
      <c r="Y5" s="180">
        <f>IF(F6&lt;H6,1,0)+IF(I6&lt;K6,1,0)+IF(L6&lt;N6,1,0)+IF(O6&lt;Q6,1,0)+IF(R6&lt;T6,1,0)</f>
        <v>1</v>
      </c>
      <c r="Z5" s="182">
        <f>U5*2+W5*1</f>
        <v>8</v>
      </c>
      <c r="AA5" s="180"/>
      <c r="AB5" s="95" t="s">
        <v>245</v>
      </c>
      <c r="AC5" s="184">
        <f>F6+I6+L6+O6+R6</f>
        <v>45</v>
      </c>
      <c r="AD5" s="180"/>
      <c r="AE5" s="185">
        <v>2</v>
      </c>
      <c r="AF5" s="186"/>
      <c r="AG5" s="1"/>
      <c r="AH5" s="1"/>
      <c r="AI5" s="1"/>
      <c r="AJ5" s="1"/>
      <c r="AK5" s="1"/>
      <c r="AL5" s="1"/>
      <c r="AM5" s="1"/>
      <c r="AN5" s="1"/>
      <c r="AO5" s="1"/>
    </row>
    <row r="6" spans="1:41" s="7" customFormat="1" ht="15" customHeight="1">
      <c r="A6" s="194"/>
      <c r="B6" s="196"/>
      <c r="C6" s="191"/>
      <c r="D6" s="191"/>
      <c r="E6" s="192"/>
      <c r="F6" s="101">
        <v>10</v>
      </c>
      <c r="G6" s="96" t="s">
        <v>213</v>
      </c>
      <c r="H6" s="100">
        <v>3</v>
      </c>
      <c r="I6" s="101">
        <v>11</v>
      </c>
      <c r="J6" s="96" t="s">
        <v>213</v>
      </c>
      <c r="K6" s="100">
        <v>5</v>
      </c>
      <c r="L6" s="101">
        <v>4</v>
      </c>
      <c r="M6" s="96" t="s">
        <v>213</v>
      </c>
      <c r="N6" s="100">
        <v>9</v>
      </c>
      <c r="O6" s="101">
        <v>11</v>
      </c>
      <c r="P6" s="96" t="s">
        <v>213</v>
      </c>
      <c r="Q6" s="100">
        <v>4</v>
      </c>
      <c r="R6" s="101">
        <v>9</v>
      </c>
      <c r="S6" s="96" t="s">
        <v>213</v>
      </c>
      <c r="T6" s="100">
        <v>6</v>
      </c>
      <c r="U6" s="183"/>
      <c r="V6" s="189"/>
      <c r="W6" s="189"/>
      <c r="X6" s="189"/>
      <c r="Y6" s="174"/>
      <c r="Z6" s="183"/>
      <c r="AA6" s="181"/>
      <c r="AB6" s="97" t="s">
        <v>2</v>
      </c>
      <c r="AC6" s="189">
        <f>H6+K6+N6+Q6+T6</f>
        <v>27</v>
      </c>
      <c r="AD6" s="181"/>
      <c r="AE6" s="187"/>
      <c r="AF6" s="188"/>
      <c r="AG6" s="1"/>
      <c r="AH6" s="1"/>
      <c r="AI6" s="1"/>
      <c r="AJ6" s="1"/>
      <c r="AK6" s="1"/>
      <c r="AL6" s="1"/>
      <c r="AM6" s="1"/>
      <c r="AN6" s="1"/>
      <c r="AO6" s="1"/>
    </row>
    <row r="7" spans="1:41" s="7" customFormat="1" ht="15" customHeight="1">
      <c r="A7" s="193">
        <v>2</v>
      </c>
      <c r="B7" s="195" t="str">
        <f>'参加チーム名'!D5</f>
        <v>台原レイカーズ</v>
      </c>
      <c r="C7" s="197" t="str">
        <f>IF(C8=""," ",IF(C8&gt;E8,"○",IF(C8&lt;E8,"×","△")))</f>
        <v>×</v>
      </c>
      <c r="D7" s="184"/>
      <c r="E7" s="180"/>
      <c r="F7" s="191"/>
      <c r="G7" s="191"/>
      <c r="H7" s="192"/>
      <c r="I7" s="190" t="str">
        <f>IF(I8=""," ",IF(I8&gt;K8,"○",IF(I8&lt;K8,"×","△")))</f>
        <v>△</v>
      </c>
      <c r="J7" s="184"/>
      <c r="K7" s="180"/>
      <c r="L7" s="190" t="str">
        <f>IF(L8=""," ",IF(L8&gt;N8,"○",IF(L8&lt;N8,"×","△")))</f>
        <v>×</v>
      </c>
      <c r="M7" s="184"/>
      <c r="N7" s="180"/>
      <c r="O7" s="190" t="str">
        <f>IF(O8=""," ",IF(O8&gt;Q8,"○",IF(O8&lt;Q8,"×","△")))</f>
        <v>×</v>
      </c>
      <c r="P7" s="184"/>
      <c r="Q7" s="180"/>
      <c r="R7" s="190" t="str">
        <f>IF(R8=""," ",IF(R8&gt;T8,"○",IF(R8&lt;T8,"×","△")))</f>
        <v>×</v>
      </c>
      <c r="S7" s="184"/>
      <c r="T7" s="180"/>
      <c r="U7" s="184">
        <f>IF(C8&gt;E8,1,0)+IF(I8&gt;K8,1,0)+IF(L8&gt;N8,1,0)+IF(O8&gt;Q8,1,0)+IF(R8&gt;T8,1,0)</f>
        <v>0</v>
      </c>
      <c r="V7" s="184" t="s">
        <v>238</v>
      </c>
      <c r="W7" s="184">
        <f>IF(C8+E8&gt;0,IF(C8=E8,1,0),0)+IF(I8+K8&gt;0,IF(I8=K8,1,0),0)+IF(L8+N8&gt;0,IF(L8=N8,1,0),0)+IF(O8+Q8&gt;0,IF(O8=Q8,1,0),0)+IF(R8+T8&gt;0,IF(R8=T8,1,0),0)</f>
        <v>1</v>
      </c>
      <c r="X7" s="184" t="s">
        <v>238</v>
      </c>
      <c r="Y7" s="180">
        <f>IF(C8&lt;E8,1,0)+IF(I8&lt;K8,1,0)+IF(L8&lt;N8,1,0)+IF(O8&lt;Q8,1,0)+IF(R8&lt;T8,1,0)</f>
        <v>4</v>
      </c>
      <c r="Z7" s="182">
        <f>U7*2+W7*1</f>
        <v>1</v>
      </c>
      <c r="AA7" s="180"/>
      <c r="AB7" s="95" t="s">
        <v>245</v>
      </c>
      <c r="AC7" s="184">
        <f>C8+I8+L8+O8+R8</f>
        <v>30</v>
      </c>
      <c r="AD7" s="180"/>
      <c r="AE7" s="185">
        <v>6</v>
      </c>
      <c r="AF7" s="186"/>
      <c r="AG7" s="1"/>
      <c r="AH7" s="1"/>
      <c r="AI7" s="1"/>
      <c r="AJ7" s="1"/>
      <c r="AK7" s="1"/>
      <c r="AL7" s="1"/>
      <c r="AM7" s="1"/>
      <c r="AN7" s="1"/>
      <c r="AO7" s="1"/>
    </row>
    <row r="8" spans="1:41" s="7" customFormat="1" ht="15" customHeight="1">
      <c r="A8" s="194"/>
      <c r="B8" s="196"/>
      <c r="C8" s="98">
        <f>H6</f>
        <v>3</v>
      </c>
      <c r="D8" s="98" t="s">
        <v>213</v>
      </c>
      <c r="E8" s="99">
        <f>F6</f>
        <v>10</v>
      </c>
      <c r="F8" s="191"/>
      <c r="G8" s="191"/>
      <c r="H8" s="192"/>
      <c r="I8" s="101">
        <v>8</v>
      </c>
      <c r="J8" s="96" t="s">
        <v>213</v>
      </c>
      <c r="K8" s="100">
        <v>8</v>
      </c>
      <c r="L8" s="101">
        <v>7</v>
      </c>
      <c r="M8" s="96" t="s">
        <v>213</v>
      </c>
      <c r="N8" s="100">
        <v>11</v>
      </c>
      <c r="O8" s="101">
        <v>6</v>
      </c>
      <c r="P8" s="96" t="s">
        <v>213</v>
      </c>
      <c r="Q8" s="100">
        <v>7</v>
      </c>
      <c r="R8" s="101">
        <v>6</v>
      </c>
      <c r="S8" s="96" t="s">
        <v>213</v>
      </c>
      <c r="T8" s="100">
        <v>7</v>
      </c>
      <c r="U8" s="189"/>
      <c r="V8" s="189"/>
      <c r="W8" s="189"/>
      <c r="X8" s="189"/>
      <c r="Y8" s="181"/>
      <c r="Z8" s="183"/>
      <c r="AA8" s="181"/>
      <c r="AB8" s="97" t="s">
        <v>2</v>
      </c>
      <c r="AC8" s="189">
        <f>E8+K8+N8+Q8+T8</f>
        <v>43</v>
      </c>
      <c r="AD8" s="181"/>
      <c r="AE8" s="187"/>
      <c r="AF8" s="188"/>
      <c r="AG8" s="1"/>
      <c r="AH8" s="1"/>
      <c r="AI8" s="1"/>
      <c r="AJ8" s="1"/>
      <c r="AK8" s="1"/>
      <c r="AL8" s="1"/>
      <c r="AM8" s="1"/>
      <c r="AN8" s="1"/>
      <c r="AO8" s="1"/>
    </row>
    <row r="9" spans="1:41" s="7" customFormat="1" ht="15" customHeight="1">
      <c r="A9" s="193">
        <v>3</v>
      </c>
      <c r="B9" s="195" t="str">
        <f>'参加チーム名'!D6</f>
        <v>新鶴ファイターズ</v>
      </c>
      <c r="C9" s="197" t="str">
        <f>IF(C10=""," ",IF(C10&gt;E10,"○",IF(C10&lt;E10,"×","△")))</f>
        <v>×</v>
      </c>
      <c r="D9" s="184"/>
      <c r="E9" s="180"/>
      <c r="F9" s="197" t="str">
        <f>IF(F10=""," ",IF(F10&gt;H10,"○",IF(F10&lt;H10,"×","△")))</f>
        <v>△</v>
      </c>
      <c r="G9" s="184"/>
      <c r="H9" s="180"/>
      <c r="I9" s="191"/>
      <c r="J9" s="191"/>
      <c r="K9" s="192"/>
      <c r="L9" s="190" t="str">
        <f>IF(L10=""," ",IF(L10&gt;N10,"○",IF(L10&lt;N10,"×","△")))</f>
        <v>×</v>
      </c>
      <c r="M9" s="184"/>
      <c r="N9" s="180"/>
      <c r="O9" s="190" t="str">
        <f>IF(O10=""," ",IF(O10&gt;Q10,"○",IF(O10&lt;Q10,"×","△")))</f>
        <v>○</v>
      </c>
      <c r="P9" s="184"/>
      <c r="Q9" s="180"/>
      <c r="R9" s="190" t="str">
        <f>IF(R10=""," ",IF(R10&gt;T10,"○",IF(R10&lt;T10,"×","△")))</f>
        <v>×</v>
      </c>
      <c r="S9" s="184"/>
      <c r="T9" s="180"/>
      <c r="U9" s="182">
        <f>IF(C10&gt;E10,1,0)+IF(F10&gt;H10,1,0)+IF(L10&gt;N10,1,0)+IF(O10&gt;Q10,1,0)+IF(R10&gt;T10,1,0)</f>
        <v>1</v>
      </c>
      <c r="V9" s="184" t="s">
        <v>238</v>
      </c>
      <c r="W9" s="184">
        <f>IF(C10+E10&gt;0,IF(C10=E10,1,0),0)+IF(F10+H10&gt;0,IF(F10=H10,1,0),0)+IF(L10+N10&gt;0,IF(L10=N10,1,0),0)+IF(O10+Q10&gt;0,IF(O10=Q10,1,0),0)+IF(R10+T10&gt;0,IF(R10=T10,1,0),0)</f>
        <v>1</v>
      </c>
      <c r="X9" s="184" t="s">
        <v>238</v>
      </c>
      <c r="Y9" s="180">
        <f>IF(C10&lt;E10,1,0)+IF(F10&lt;H10,1,0)+IF(L10&lt;N10,1,0)+IF(O10&lt;Q10,1,0)+IF(R10&lt;T10,1,0)</f>
        <v>3</v>
      </c>
      <c r="Z9" s="182">
        <f>U9*2+W9*1</f>
        <v>3</v>
      </c>
      <c r="AA9" s="180"/>
      <c r="AB9" s="95" t="s">
        <v>245</v>
      </c>
      <c r="AC9" s="184">
        <f>C10+F10+L10+O10+R10</f>
        <v>36</v>
      </c>
      <c r="AD9" s="180"/>
      <c r="AE9" s="185">
        <v>4</v>
      </c>
      <c r="AF9" s="186"/>
      <c r="AG9" s="1"/>
      <c r="AH9" s="1"/>
      <c r="AI9" s="1"/>
      <c r="AJ9" s="1"/>
      <c r="AK9" s="1"/>
      <c r="AL9" s="1"/>
      <c r="AM9" s="1"/>
      <c r="AN9" s="1"/>
      <c r="AO9" s="1"/>
    </row>
    <row r="10" spans="1:41" s="7" customFormat="1" ht="15" customHeight="1">
      <c r="A10" s="194"/>
      <c r="B10" s="196"/>
      <c r="C10" s="96">
        <f>K6</f>
        <v>5</v>
      </c>
      <c r="D10" s="96" t="s">
        <v>213</v>
      </c>
      <c r="E10" s="100">
        <f>I6</f>
        <v>11</v>
      </c>
      <c r="F10" s="98">
        <f>K8</f>
        <v>8</v>
      </c>
      <c r="G10" s="98" t="s">
        <v>213</v>
      </c>
      <c r="H10" s="99">
        <f>I8</f>
        <v>8</v>
      </c>
      <c r="I10" s="191"/>
      <c r="J10" s="191"/>
      <c r="K10" s="192"/>
      <c r="L10" s="97">
        <v>7</v>
      </c>
      <c r="M10" s="96" t="s">
        <v>213</v>
      </c>
      <c r="N10" s="103">
        <v>9</v>
      </c>
      <c r="O10" s="97">
        <v>9</v>
      </c>
      <c r="P10" s="96" t="s">
        <v>213</v>
      </c>
      <c r="Q10" s="103">
        <v>8</v>
      </c>
      <c r="R10" s="97">
        <v>7</v>
      </c>
      <c r="S10" s="96" t="s">
        <v>213</v>
      </c>
      <c r="T10" s="103">
        <v>10</v>
      </c>
      <c r="U10" s="183"/>
      <c r="V10" s="189"/>
      <c r="W10" s="189"/>
      <c r="X10" s="189"/>
      <c r="Y10" s="181"/>
      <c r="Z10" s="183"/>
      <c r="AA10" s="181"/>
      <c r="AB10" s="97" t="s">
        <v>2</v>
      </c>
      <c r="AC10" s="189">
        <f>E10+H10+N10+Q10+T10</f>
        <v>46</v>
      </c>
      <c r="AD10" s="181"/>
      <c r="AE10" s="187"/>
      <c r="AF10" s="188"/>
      <c r="AG10" s="1"/>
      <c r="AH10" s="1"/>
      <c r="AI10" s="1"/>
      <c r="AJ10" s="1"/>
      <c r="AK10" s="1"/>
      <c r="AL10" s="1"/>
      <c r="AM10" s="1"/>
      <c r="AN10" s="1"/>
      <c r="AO10" s="1"/>
    </row>
    <row r="11" spans="1:41" s="7" customFormat="1" ht="15" customHeight="1">
      <c r="A11" s="193">
        <v>4</v>
      </c>
      <c r="B11" s="195" t="str">
        <f>'参加チーム名'!D7</f>
        <v>鹿島ドッジファイターズ</v>
      </c>
      <c r="C11" s="197" t="str">
        <f>IF(C12=""," ",IF(C12&gt;E12,"○",IF(C12&lt;E12,"×","△")))</f>
        <v>○</v>
      </c>
      <c r="D11" s="184"/>
      <c r="E11" s="180"/>
      <c r="F11" s="190" t="str">
        <f>IF(F12=""," ",IF(F12&gt;H12,"○",IF(F12&lt;H12,"×","△")))</f>
        <v>○</v>
      </c>
      <c r="G11" s="184"/>
      <c r="H11" s="180"/>
      <c r="I11" s="190" t="str">
        <f>IF(I12=""," ",IF(I12&gt;K12,"○",IF(I12&lt;K12,"×","△")))</f>
        <v>○</v>
      </c>
      <c r="J11" s="184"/>
      <c r="K11" s="180"/>
      <c r="L11" s="191"/>
      <c r="M11" s="191"/>
      <c r="N11" s="192"/>
      <c r="O11" s="190" t="str">
        <f>IF(O12=""," ",IF(O12&gt;Q12,"○",IF(O12&lt;Q12,"×","△")))</f>
        <v>○</v>
      </c>
      <c r="P11" s="184"/>
      <c r="Q11" s="180"/>
      <c r="R11" s="190" t="str">
        <f>IF(R12=""," ",IF(R12&gt;T12,"○",IF(R12&lt;T12,"×","△")))</f>
        <v>×</v>
      </c>
      <c r="S11" s="184"/>
      <c r="T11" s="180"/>
      <c r="U11" s="182">
        <f>IF(C12&gt;E12,1,0)+IF(F12&gt;H12,1,0)+IF(I12&gt;K12,1,0)+IF(O12&gt;Q12,1,0)+IF(R12&gt;T12,1,0)</f>
        <v>4</v>
      </c>
      <c r="V11" s="184" t="s">
        <v>238</v>
      </c>
      <c r="W11" s="184">
        <f>IF(C12+E12&gt;0,IF(C12=E12,1,0),0)+IF(F12+H12&gt;0,IF(F12=H12,1,0),0)+IF(I12+K12&gt;0,IF(I12=K12,1,0),0)+IF(O12+Q12&gt;0,IF(O12=Q12,1,0),0)+IF(R12+T12&gt;0,IF(R12=T12,1,0),0)</f>
        <v>0</v>
      </c>
      <c r="X11" s="184" t="s">
        <v>238</v>
      </c>
      <c r="Y11" s="180">
        <f>IF(C12&lt;E12,1,0)+IF(F12&lt;H12,1,0)+IF(I12&lt;K12,1,0)+IF(O12&lt;Q12,1,0)+IF(R12&lt;T12,1,0)</f>
        <v>1</v>
      </c>
      <c r="Z11" s="182">
        <f>U11*2+W11*1</f>
        <v>8</v>
      </c>
      <c r="AA11" s="180"/>
      <c r="AB11" s="95" t="s">
        <v>245</v>
      </c>
      <c r="AC11" s="184">
        <f>C12+F12+I12+O12+R12</f>
        <v>46</v>
      </c>
      <c r="AD11" s="180"/>
      <c r="AE11" s="185">
        <v>1</v>
      </c>
      <c r="AF11" s="186"/>
      <c r="AG11" s="1"/>
      <c r="AH11" s="1"/>
      <c r="AI11" s="1"/>
      <c r="AJ11" s="1"/>
      <c r="AK11" s="1"/>
      <c r="AL11" s="1"/>
      <c r="AM11" s="1"/>
      <c r="AN11" s="1"/>
      <c r="AO11" s="1"/>
    </row>
    <row r="12" spans="1:41" s="7" customFormat="1" ht="15" customHeight="1">
      <c r="A12" s="194"/>
      <c r="B12" s="196"/>
      <c r="C12" s="96">
        <f>N6</f>
        <v>9</v>
      </c>
      <c r="D12" s="96" t="s">
        <v>213</v>
      </c>
      <c r="E12" s="100">
        <f>L6</f>
        <v>4</v>
      </c>
      <c r="F12" s="101">
        <f>N8</f>
        <v>11</v>
      </c>
      <c r="G12" s="96" t="s">
        <v>213</v>
      </c>
      <c r="H12" s="100">
        <f>L8</f>
        <v>7</v>
      </c>
      <c r="I12" s="101">
        <f>N10</f>
        <v>9</v>
      </c>
      <c r="J12" s="96" t="s">
        <v>213</v>
      </c>
      <c r="K12" s="100">
        <f>L10</f>
        <v>7</v>
      </c>
      <c r="L12" s="191"/>
      <c r="M12" s="191"/>
      <c r="N12" s="192"/>
      <c r="O12" s="97">
        <v>10</v>
      </c>
      <c r="P12" s="96" t="s">
        <v>213</v>
      </c>
      <c r="Q12" s="103">
        <v>4</v>
      </c>
      <c r="R12" s="97">
        <v>7</v>
      </c>
      <c r="S12" s="96" t="s">
        <v>213</v>
      </c>
      <c r="T12" s="103">
        <v>8</v>
      </c>
      <c r="U12" s="183"/>
      <c r="V12" s="189"/>
      <c r="W12" s="189"/>
      <c r="X12" s="189"/>
      <c r="Y12" s="181"/>
      <c r="Z12" s="183"/>
      <c r="AA12" s="181"/>
      <c r="AB12" s="97" t="s">
        <v>2</v>
      </c>
      <c r="AC12" s="189">
        <f>E12+H12+K12+Q12+T12</f>
        <v>30</v>
      </c>
      <c r="AD12" s="181"/>
      <c r="AE12" s="187"/>
      <c r="AF12" s="188"/>
      <c r="AG12" s="1"/>
      <c r="AH12" s="1"/>
      <c r="AI12" s="1"/>
      <c r="AJ12" s="1"/>
      <c r="AK12" s="1"/>
      <c r="AL12" s="1"/>
      <c r="AM12" s="1"/>
      <c r="AN12" s="1"/>
      <c r="AO12" s="1"/>
    </row>
    <row r="13" spans="1:41" s="7" customFormat="1" ht="15" customHeight="1">
      <c r="A13" s="193">
        <v>5</v>
      </c>
      <c r="B13" s="195" t="str">
        <f>'参加チーム名'!D8</f>
        <v>トルネードファイターズ</v>
      </c>
      <c r="C13" s="197" t="str">
        <f>IF(C14=""," ",IF(C14&gt;E14,"○",IF(C14&lt;E14,"×","△")))</f>
        <v>×</v>
      </c>
      <c r="D13" s="184"/>
      <c r="E13" s="180"/>
      <c r="F13" s="190" t="str">
        <f>IF(F14=""," ",IF(F14&gt;H14,"○",IF(F14&lt;H14,"×","△")))</f>
        <v>○</v>
      </c>
      <c r="G13" s="184"/>
      <c r="H13" s="180"/>
      <c r="I13" s="190" t="str">
        <f>IF(I14=""," ",IF(I14&gt;K14,"○",IF(I14&lt;K14,"×","△")))</f>
        <v>×</v>
      </c>
      <c r="J13" s="184"/>
      <c r="K13" s="180"/>
      <c r="L13" s="190" t="str">
        <f>IF(L14=""," ",IF(L14&gt;N14,"○",IF(L14&lt;N14,"×","△")))</f>
        <v>×</v>
      </c>
      <c r="M13" s="184"/>
      <c r="N13" s="180"/>
      <c r="O13" s="191"/>
      <c r="P13" s="191"/>
      <c r="Q13" s="192"/>
      <c r="R13" s="190" t="str">
        <f>IF(R14=""," ",IF(R14&gt;T14,"○",IF(R14&lt;T14,"×","△")))</f>
        <v>△</v>
      </c>
      <c r="S13" s="184"/>
      <c r="T13" s="180"/>
      <c r="U13" s="182">
        <f>IF(C14&gt;E14,1,0)+IF(F14&gt;H14,1,0)+IF(I14&gt;K14,1,0)+IF(L14&gt;N14,1,0)+IF(R14&gt;T14,1,0)</f>
        <v>1</v>
      </c>
      <c r="V13" s="184" t="s">
        <v>238</v>
      </c>
      <c r="W13" s="184">
        <f>IF(C14+E14&gt;0,IF(C14=E14,1,0),0)+IF(F14+H14&gt;0,IF(F14=H14,1,0),0)+IF(I14+K14&gt;0,IF(I14=K14,1,0),0)+IF(L14+N14&gt;0,IF(L14=N14,1,0),0)+IF(R14+T14&gt;0,IF(R14=T14,1,0),0)</f>
        <v>1</v>
      </c>
      <c r="X13" s="184" t="s">
        <v>238</v>
      </c>
      <c r="Y13" s="180">
        <f>IF(C14&lt;E14,1,0)+IF(F14&lt;H14,1,0)+IF(I14&lt;K14,1,0)+IF(L14&lt;N14,1,0)+IF(R14&lt;T14,1,0)</f>
        <v>3</v>
      </c>
      <c r="Z13" s="182">
        <f>U13*2+W13*1</f>
        <v>3</v>
      </c>
      <c r="AA13" s="180"/>
      <c r="AB13" s="95" t="s">
        <v>245</v>
      </c>
      <c r="AC13" s="184">
        <f>C14+F14+I14+L14+R14</f>
        <v>31</v>
      </c>
      <c r="AD13" s="180"/>
      <c r="AE13" s="185">
        <v>5</v>
      </c>
      <c r="AF13" s="186"/>
      <c r="AG13" s="1"/>
      <c r="AH13" s="1"/>
      <c r="AI13" s="1"/>
      <c r="AJ13" s="1"/>
      <c r="AK13" s="1"/>
      <c r="AL13" s="1"/>
      <c r="AM13" s="1"/>
      <c r="AN13" s="1"/>
      <c r="AO13" s="1"/>
    </row>
    <row r="14" spans="1:41" s="7" customFormat="1" ht="15" customHeight="1">
      <c r="A14" s="194"/>
      <c r="B14" s="196"/>
      <c r="C14" s="96">
        <f>Q6</f>
        <v>4</v>
      </c>
      <c r="D14" s="96" t="s">
        <v>213</v>
      </c>
      <c r="E14" s="100">
        <f>O6</f>
        <v>11</v>
      </c>
      <c r="F14" s="101">
        <f>Q8</f>
        <v>7</v>
      </c>
      <c r="G14" s="96" t="s">
        <v>213</v>
      </c>
      <c r="H14" s="100">
        <f>O8</f>
        <v>6</v>
      </c>
      <c r="I14" s="101">
        <f>Q10</f>
        <v>8</v>
      </c>
      <c r="J14" s="96" t="s">
        <v>213</v>
      </c>
      <c r="K14" s="100">
        <f>O10</f>
        <v>9</v>
      </c>
      <c r="L14" s="101">
        <f>Q12</f>
        <v>4</v>
      </c>
      <c r="M14" s="96" t="s">
        <v>213</v>
      </c>
      <c r="N14" s="100">
        <f>O12</f>
        <v>10</v>
      </c>
      <c r="O14" s="191"/>
      <c r="P14" s="191"/>
      <c r="Q14" s="192"/>
      <c r="R14" s="97">
        <v>8</v>
      </c>
      <c r="S14" s="96" t="s">
        <v>213</v>
      </c>
      <c r="T14" s="103">
        <v>8</v>
      </c>
      <c r="U14" s="183"/>
      <c r="V14" s="189"/>
      <c r="W14" s="189"/>
      <c r="X14" s="189"/>
      <c r="Y14" s="181"/>
      <c r="Z14" s="183"/>
      <c r="AA14" s="181"/>
      <c r="AB14" s="97" t="s">
        <v>2</v>
      </c>
      <c r="AC14" s="189">
        <f>E14+H14+K14+N14+T14</f>
        <v>44</v>
      </c>
      <c r="AD14" s="181"/>
      <c r="AE14" s="187"/>
      <c r="AF14" s="188"/>
      <c r="AG14" s="1"/>
      <c r="AH14" s="1"/>
      <c r="AI14" s="1"/>
      <c r="AJ14" s="1"/>
      <c r="AK14" s="1"/>
      <c r="AL14" s="1"/>
      <c r="AM14" s="1"/>
      <c r="AN14" s="1"/>
      <c r="AO14" s="1"/>
    </row>
    <row r="15" spans="1:41" s="7" customFormat="1" ht="15" customHeight="1">
      <c r="A15" s="193">
        <v>6</v>
      </c>
      <c r="B15" s="195" t="str">
        <f>'参加チーム名'!D9</f>
        <v>富岡ウイング</v>
      </c>
      <c r="C15" s="197" t="str">
        <f>IF(C16=""," ",IF(C16&gt;E16,"○",IF(C16&lt;E16,"×","△")))</f>
        <v>×</v>
      </c>
      <c r="D15" s="184"/>
      <c r="E15" s="180"/>
      <c r="F15" s="190" t="str">
        <f>IF(F16=""," ",IF(F16&gt;H16,"○",IF(F16&lt;H16,"×","△")))</f>
        <v>○</v>
      </c>
      <c r="G15" s="184"/>
      <c r="H15" s="180"/>
      <c r="I15" s="190" t="str">
        <f>IF(I16=""," ",IF(I16&gt;K16,"○",IF(I16&lt;K16,"×","△")))</f>
        <v>○</v>
      </c>
      <c r="J15" s="184"/>
      <c r="K15" s="180"/>
      <c r="L15" s="190" t="str">
        <f>IF(L16=""," ",IF(L16&gt;N16,"○",IF(L16&lt;N16,"×","△")))</f>
        <v>○</v>
      </c>
      <c r="M15" s="184"/>
      <c r="N15" s="180"/>
      <c r="O15" s="190" t="str">
        <f>IF(O16=""," ",IF(O16&gt;Q16,"○",IF(O16&lt;Q16,"×","△")))</f>
        <v>△</v>
      </c>
      <c r="P15" s="184"/>
      <c r="Q15" s="180"/>
      <c r="R15" s="191"/>
      <c r="S15" s="191"/>
      <c r="T15" s="192"/>
      <c r="U15" s="182">
        <f>IF(C16&gt;E16,1,0)+IF(F16&gt;H16,1,0)+IF(I16&gt;K16,1,0)+IF(L16&gt;N16,1,0)+IF(O16&gt;Q16,1,0)</f>
        <v>3</v>
      </c>
      <c r="V15" s="184" t="s">
        <v>238</v>
      </c>
      <c r="W15" s="184">
        <f>IF(C16+E16&gt;0,IF(C16=E16,1,0),0)+IF(F16+H16&gt;0,IF(F16=H16,1,0),0)+IF(I16+K16&gt;0,IF(I16=K16,1,0),0)+IF(L16+N16&gt;0,IF(L16=N16,1,0),0)+IF(O16+Q16&gt;0,IF(O16=Q16,1,0),0)</f>
        <v>1</v>
      </c>
      <c r="X15" s="184" t="s">
        <v>238</v>
      </c>
      <c r="Y15" s="180">
        <f>IF(C16&lt;E16,1,0)+IF(F16&lt;H16,1,0)+IF(I16&lt;K16,1,0)+IF(L16&lt;N16,1,0)+IF(O16&lt;Q16,1,0)</f>
        <v>1</v>
      </c>
      <c r="Z15" s="182">
        <f>U15*2+W15*1</f>
        <v>7</v>
      </c>
      <c r="AA15" s="180"/>
      <c r="AB15" s="95" t="s">
        <v>245</v>
      </c>
      <c r="AC15" s="184">
        <f>C16+F16+I16+L16+O16</f>
        <v>39</v>
      </c>
      <c r="AD15" s="180"/>
      <c r="AE15" s="185">
        <v>3</v>
      </c>
      <c r="AF15" s="186"/>
      <c r="AG15" s="1"/>
      <c r="AH15" s="1"/>
      <c r="AI15" s="1"/>
      <c r="AJ15" s="1"/>
      <c r="AK15" s="1"/>
      <c r="AL15" s="1"/>
      <c r="AM15" s="1"/>
      <c r="AN15" s="1"/>
      <c r="AO15" s="1"/>
    </row>
    <row r="16" spans="1:41" s="7" customFormat="1" ht="15" customHeight="1">
      <c r="A16" s="194"/>
      <c r="B16" s="196"/>
      <c r="C16" s="96">
        <f>T6</f>
        <v>6</v>
      </c>
      <c r="D16" s="96" t="s">
        <v>213</v>
      </c>
      <c r="E16" s="100">
        <f>R6</f>
        <v>9</v>
      </c>
      <c r="F16" s="101">
        <f>T8</f>
        <v>7</v>
      </c>
      <c r="G16" s="96" t="s">
        <v>213</v>
      </c>
      <c r="H16" s="100">
        <f>R8</f>
        <v>6</v>
      </c>
      <c r="I16" s="101">
        <f>T10</f>
        <v>10</v>
      </c>
      <c r="J16" s="96" t="s">
        <v>213</v>
      </c>
      <c r="K16" s="100">
        <f>R10</f>
        <v>7</v>
      </c>
      <c r="L16" s="101">
        <f>T12</f>
        <v>8</v>
      </c>
      <c r="M16" s="96" t="s">
        <v>213</v>
      </c>
      <c r="N16" s="100">
        <f>R12</f>
        <v>7</v>
      </c>
      <c r="O16" s="101">
        <f>T14</f>
        <v>8</v>
      </c>
      <c r="P16" s="96" t="s">
        <v>213</v>
      </c>
      <c r="Q16" s="100">
        <f>R14</f>
        <v>8</v>
      </c>
      <c r="R16" s="191"/>
      <c r="S16" s="191"/>
      <c r="T16" s="192"/>
      <c r="U16" s="183"/>
      <c r="V16" s="189"/>
      <c r="W16" s="189"/>
      <c r="X16" s="189"/>
      <c r="Y16" s="181"/>
      <c r="Z16" s="183"/>
      <c r="AA16" s="181"/>
      <c r="AB16" s="97" t="s">
        <v>2</v>
      </c>
      <c r="AC16" s="189">
        <f>E16+H16+K16+N16+Q16</f>
        <v>37</v>
      </c>
      <c r="AD16" s="181"/>
      <c r="AE16" s="187"/>
      <c r="AF16" s="188"/>
      <c r="AG16" s="1"/>
      <c r="AH16" s="1"/>
      <c r="AI16" s="1"/>
      <c r="AJ16" s="1"/>
      <c r="AK16" s="1"/>
      <c r="AL16" s="1"/>
      <c r="AM16" s="1"/>
      <c r="AN16" s="1"/>
      <c r="AO16" s="1"/>
    </row>
    <row r="17" spans="1:41" s="7" customFormat="1" ht="15" customHeight="1">
      <c r="A17" s="9"/>
      <c r="B17" s="102"/>
      <c r="C17" s="8"/>
      <c r="D17" s="8"/>
      <c r="E17" s="8"/>
      <c r="F17" s="8"/>
      <c r="G17" s="8"/>
      <c r="H17" s="8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G17" s="1"/>
      <c r="AH17" s="1"/>
      <c r="AI17" s="1"/>
      <c r="AJ17" s="1"/>
      <c r="AK17" s="1"/>
      <c r="AL17" s="1"/>
      <c r="AM17" s="1"/>
      <c r="AN17" s="1"/>
      <c r="AO17" s="1"/>
    </row>
    <row r="18" spans="1:32" s="7" customFormat="1" ht="15" customHeight="1">
      <c r="A18" s="9"/>
      <c r="B18" s="102"/>
      <c r="C18" s="8"/>
      <c r="D18" s="8"/>
      <c r="E18" s="8"/>
      <c r="F18" s="8"/>
      <c r="G18" s="8"/>
      <c r="H18" s="8"/>
      <c r="I18" s="8"/>
      <c r="J18" s="8"/>
      <c r="K18" s="8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s="7" customFormat="1" ht="15" customHeight="1">
      <c r="A19" s="13" t="s">
        <v>3</v>
      </c>
      <c r="B19" s="15"/>
      <c r="C19" s="175">
        <f>+A20</f>
        <v>7</v>
      </c>
      <c r="D19" s="177"/>
      <c r="E19" s="176"/>
      <c r="F19" s="175">
        <f>+A22</f>
        <v>8</v>
      </c>
      <c r="G19" s="177"/>
      <c r="H19" s="176"/>
      <c r="I19" s="175">
        <f>+A24</f>
        <v>9</v>
      </c>
      <c r="J19" s="177"/>
      <c r="K19" s="176"/>
      <c r="L19" s="175">
        <f>+A26</f>
        <v>10</v>
      </c>
      <c r="M19" s="177"/>
      <c r="N19" s="176"/>
      <c r="O19" s="175">
        <f>+A28</f>
        <v>11</v>
      </c>
      <c r="P19" s="177"/>
      <c r="Q19" s="176"/>
      <c r="R19" s="175">
        <f>A30</f>
        <v>12</v>
      </c>
      <c r="S19" s="177"/>
      <c r="T19" s="176"/>
      <c r="U19" s="4" t="s">
        <v>239</v>
      </c>
      <c r="V19" s="5" t="s">
        <v>211</v>
      </c>
      <c r="W19" s="5" t="s">
        <v>240</v>
      </c>
      <c r="X19" s="5" t="s">
        <v>212</v>
      </c>
      <c r="Y19" s="6" t="s">
        <v>241</v>
      </c>
      <c r="Z19" s="175" t="s">
        <v>242</v>
      </c>
      <c r="AA19" s="176"/>
      <c r="AB19" s="175" t="s">
        <v>243</v>
      </c>
      <c r="AC19" s="177"/>
      <c r="AD19" s="176"/>
      <c r="AE19" s="175" t="s">
        <v>244</v>
      </c>
      <c r="AF19" s="176"/>
    </row>
    <row r="20" spans="1:32" s="7" customFormat="1" ht="15" customHeight="1">
      <c r="A20" s="193">
        <v>7</v>
      </c>
      <c r="B20" s="195" t="str">
        <f>'参加チーム名'!D10</f>
        <v>岩沼西ファイターズ</v>
      </c>
      <c r="C20" s="191"/>
      <c r="D20" s="191"/>
      <c r="E20" s="192"/>
      <c r="F20" s="190" t="str">
        <f>IF(F21=""," ",IF(F21&gt;H21,"○",IF(F21&lt;H21,"×","△")))</f>
        <v>×</v>
      </c>
      <c r="G20" s="184"/>
      <c r="H20" s="180"/>
      <c r="I20" s="190" t="str">
        <f>IF(I21=""," ",IF(I21&gt;K21,"○",IF(I21&lt;K21,"×","△")))</f>
        <v>○</v>
      </c>
      <c r="J20" s="184"/>
      <c r="K20" s="180"/>
      <c r="L20" s="190" t="str">
        <f>IF(L21=""," ",IF(L21&gt;N21,"○",IF(L21&lt;N21,"×","△")))</f>
        <v>○</v>
      </c>
      <c r="M20" s="184"/>
      <c r="N20" s="180"/>
      <c r="O20" s="190" t="str">
        <f>IF(O21=""," ",IF(O21&gt;Q21,"○",IF(O21&lt;Q21,"×","△")))</f>
        <v>×</v>
      </c>
      <c r="P20" s="184"/>
      <c r="Q20" s="180"/>
      <c r="R20" s="190" t="str">
        <f>IF(R21=""," ",IF(R21&gt;T21,"○",IF(R21&lt;T21,"×","△")))</f>
        <v>×</v>
      </c>
      <c r="S20" s="184"/>
      <c r="T20" s="180"/>
      <c r="U20" s="182">
        <f>IF(F21&gt;H21,1,0)+IF(I21&gt;K21,1,0)+IF(L21&gt;N21,1,0)+IF(O21&gt;Q21,1,0)+IF(R21&gt;T21,1,0)</f>
        <v>2</v>
      </c>
      <c r="V20" s="184" t="s">
        <v>238</v>
      </c>
      <c r="W20" s="184">
        <f>IF(F21+H21&gt;0,IF(F21=H21,1,0),0)+IF(I21+K21&gt;0,IF(I21=K21,1,0),0)+IF(L21+N21&gt;0,IF(L21=N21,1,0),0)+IF(O21+Q21&gt;0,IF(O21=Q21,1,0),0)+IF(R21+T21&gt;0,IF(R21=T21,1,0),0)</f>
        <v>0</v>
      </c>
      <c r="X20" s="184" t="s">
        <v>238</v>
      </c>
      <c r="Y20" s="180">
        <f>IF(F21&lt;H21,1,0)+IF(I21&lt;K21,1,0)+IF(L21&lt;N21,1,0)+IF(O21&lt;Q21,1,0)+IF(R21&lt;T21,1,0)</f>
        <v>3</v>
      </c>
      <c r="Z20" s="182">
        <f>U20*2+W20*1</f>
        <v>4</v>
      </c>
      <c r="AA20" s="180"/>
      <c r="AB20" s="95" t="s">
        <v>245</v>
      </c>
      <c r="AC20" s="184">
        <f>F21+I21+L21+O21+R21</f>
        <v>44</v>
      </c>
      <c r="AD20" s="180"/>
      <c r="AE20" s="185">
        <v>3</v>
      </c>
      <c r="AF20" s="186"/>
    </row>
    <row r="21" spans="1:32" s="7" customFormat="1" ht="15" customHeight="1">
      <c r="A21" s="194"/>
      <c r="B21" s="196"/>
      <c r="C21" s="191"/>
      <c r="D21" s="191"/>
      <c r="E21" s="192"/>
      <c r="F21" s="101">
        <v>9</v>
      </c>
      <c r="G21" s="96" t="s">
        <v>213</v>
      </c>
      <c r="H21" s="100">
        <v>11</v>
      </c>
      <c r="I21" s="101">
        <v>11</v>
      </c>
      <c r="J21" s="96" t="s">
        <v>213</v>
      </c>
      <c r="K21" s="100">
        <v>3</v>
      </c>
      <c r="L21" s="101">
        <v>11</v>
      </c>
      <c r="M21" s="96" t="s">
        <v>213</v>
      </c>
      <c r="N21" s="100">
        <v>9</v>
      </c>
      <c r="O21" s="101">
        <v>7</v>
      </c>
      <c r="P21" s="96" t="s">
        <v>213</v>
      </c>
      <c r="Q21" s="100">
        <v>9</v>
      </c>
      <c r="R21" s="101">
        <v>6</v>
      </c>
      <c r="S21" s="96" t="s">
        <v>213</v>
      </c>
      <c r="T21" s="100">
        <v>10</v>
      </c>
      <c r="U21" s="183"/>
      <c r="V21" s="189"/>
      <c r="W21" s="189"/>
      <c r="X21" s="189"/>
      <c r="Y21" s="174"/>
      <c r="Z21" s="183"/>
      <c r="AA21" s="181"/>
      <c r="AB21" s="97" t="s">
        <v>2</v>
      </c>
      <c r="AC21" s="189">
        <f>H21+K21+N21+Q21+T21</f>
        <v>42</v>
      </c>
      <c r="AD21" s="181"/>
      <c r="AE21" s="187"/>
      <c r="AF21" s="188"/>
    </row>
    <row r="22" spans="1:32" s="7" customFormat="1" ht="15" customHeight="1">
      <c r="A22" s="193">
        <v>8</v>
      </c>
      <c r="B22" s="195" t="str">
        <f>'参加チーム名'!D11</f>
        <v>原小ファイターズ</v>
      </c>
      <c r="C22" s="197" t="str">
        <f>IF(C23=""," ",IF(C23&gt;E23,"○",IF(C23&lt;E23,"×","△")))</f>
        <v>○</v>
      </c>
      <c r="D22" s="184"/>
      <c r="E22" s="180"/>
      <c r="F22" s="191"/>
      <c r="G22" s="191"/>
      <c r="H22" s="192"/>
      <c r="I22" s="190" t="str">
        <f>IF(I23=""," ",IF(I23&gt;K23,"○",IF(I23&lt;K23,"×","△")))</f>
        <v>○</v>
      </c>
      <c r="J22" s="184"/>
      <c r="K22" s="180"/>
      <c r="L22" s="190" t="str">
        <f>IF(L23=""," ",IF(L23&gt;N23,"○",IF(L23&lt;N23,"×","△")))</f>
        <v>○</v>
      </c>
      <c r="M22" s="184"/>
      <c r="N22" s="180"/>
      <c r="O22" s="190" t="str">
        <f>IF(O23=""," ",IF(O23&gt;Q23,"○",IF(O23&lt;Q23,"×","△")))</f>
        <v>×</v>
      </c>
      <c r="P22" s="184"/>
      <c r="Q22" s="180"/>
      <c r="R22" s="190" t="str">
        <f>IF(R23=""," ",IF(R23&gt;T23,"○",IF(R23&lt;T23,"×","△")))</f>
        <v>○</v>
      </c>
      <c r="S22" s="184"/>
      <c r="T22" s="180"/>
      <c r="U22" s="184">
        <f>IF(C23&gt;E23,1,0)+IF(I23&gt;K23,1,0)+IF(L23&gt;N23,1,0)+IF(O23&gt;Q23,1,0)+IF(R23&gt;T23,1,0)</f>
        <v>4</v>
      </c>
      <c r="V22" s="184" t="s">
        <v>238</v>
      </c>
      <c r="W22" s="184">
        <f>IF(C23+E23&gt;0,IF(C23=E23,1,0),0)+IF(I23+K23&gt;0,IF(I23=K23,1,0),0)+IF(L23+N23&gt;0,IF(L23=N23,1,0),0)+IF(O23+Q23&gt;0,IF(O23=Q23,1,0),0)+IF(R23+T23&gt;0,IF(R23=T23,1,0),0)</f>
        <v>0</v>
      </c>
      <c r="X22" s="184" t="s">
        <v>238</v>
      </c>
      <c r="Y22" s="180">
        <f>IF(C23&lt;E23,1,0)+IF(I23&lt;K23,1,0)+IF(L23&lt;N23,1,0)+IF(O23&lt;Q23,1,0)+IF(R23&lt;T23,1,0)</f>
        <v>1</v>
      </c>
      <c r="Z22" s="182">
        <f>U22*2+W22*1</f>
        <v>8</v>
      </c>
      <c r="AA22" s="180"/>
      <c r="AB22" s="95" t="s">
        <v>245</v>
      </c>
      <c r="AC22" s="184">
        <f>C23+I23+L23+O23+R23</f>
        <v>44</v>
      </c>
      <c r="AD22" s="180"/>
      <c r="AE22" s="185">
        <v>2</v>
      </c>
      <c r="AF22" s="186"/>
    </row>
    <row r="23" spans="1:32" s="7" customFormat="1" ht="15" customHeight="1">
      <c r="A23" s="194"/>
      <c r="B23" s="196"/>
      <c r="C23" s="98">
        <f>H21</f>
        <v>11</v>
      </c>
      <c r="D23" s="98" t="s">
        <v>213</v>
      </c>
      <c r="E23" s="99">
        <f>F21</f>
        <v>9</v>
      </c>
      <c r="F23" s="191"/>
      <c r="G23" s="191"/>
      <c r="H23" s="192"/>
      <c r="I23" s="101">
        <v>12</v>
      </c>
      <c r="J23" s="96" t="s">
        <v>213</v>
      </c>
      <c r="K23" s="100">
        <v>0</v>
      </c>
      <c r="L23" s="101">
        <v>10</v>
      </c>
      <c r="M23" s="96" t="s">
        <v>213</v>
      </c>
      <c r="N23" s="100">
        <v>9</v>
      </c>
      <c r="O23" s="101">
        <v>3</v>
      </c>
      <c r="P23" s="96" t="s">
        <v>213</v>
      </c>
      <c r="Q23" s="100">
        <v>10</v>
      </c>
      <c r="R23" s="101">
        <v>8</v>
      </c>
      <c r="S23" s="96" t="s">
        <v>213</v>
      </c>
      <c r="T23" s="100">
        <v>6</v>
      </c>
      <c r="U23" s="189"/>
      <c r="V23" s="189"/>
      <c r="W23" s="189"/>
      <c r="X23" s="189"/>
      <c r="Y23" s="181"/>
      <c r="Z23" s="183"/>
      <c r="AA23" s="181"/>
      <c r="AB23" s="97" t="s">
        <v>2</v>
      </c>
      <c r="AC23" s="189">
        <f>E23+K23+N23+Q23+T23</f>
        <v>34</v>
      </c>
      <c r="AD23" s="181"/>
      <c r="AE23" s="187"/>
      <c r="AF23" s="188"/>
    </row>
    <row r="24" spans="1:32" s="7" customFormat="1" ht="15" customHeight="1">
      <c r="A24" s="193">
        <v>9</v>
      </c>
      <c r="B24" s="195" t="str">
        <f>'参加チーム名'!D12</f>
        <v>大久保ビッグファイターズ</v>
      </c>
      <c r="C24" s="197" t="str">
        <f>IF(C25=""," ",IF(C25&gt;E25,"○",IF(C25&lt;E25,"×","△")))</f>
        <v>×</v>
      </c>
      <c r="D24" s="184"/>
      <c r="E24" s="180"/>
      <c r="F24" s="197" t="str">
        <f>IF(F25=""," ",IF(F25&gt;H25,"○",IF(F25&lt;H25,"×","△")))</f>
        <v>×</v>
      </c>
      <c r="G24" s="184"/>
      <c r="H24" s="180"/>
      <c r="I24" s="191"/>
      <c r="J24" s="191"/>
      <c r="K24" s="192"/>
      <c r="L24" s="190" t="str">
        <f>IF(L25=""," ",IF(L25&gt;N25,"○",IF(L25&lt;N25,"×","△")))</f>
        <v>×</v>
      </c>
      <c r="M24" s="184"/>
      <c r="N24" s="180"/>
      <c r="O24" s="190" t="str">
        <f>IF(O25=""," ",IF(O25&gt;Q25,"○",IF(O25&lt;Q25,"×","△")))</f>
        <v>×</v>
      </c>
      <c r="P24" s="184"/>
      <c r="Q24" s="180"/>
      <c r="R24" s="190" t="str">
        <f>IF(R25=""," ",IF(R25&gt;T25,"○",IF(R25&lt;T25,"×","△")))</f>
        <v>×</v>
      </c>
      <c r="S24" s="184"/>
      <c r="T24" s="180"/>
      <c r="U24" s="182">
        <f>IF(C25&gt;E25,1,0)+IF(F25&gt;H25,1,0)+IF(L25&gt;N25,1,0)+IF(O25&gt;Q25,1,0)+IF(R25&gt;T25,1,0)</f>
        <v>0</v>
      </c>
      <c r="V24" s="184" t="s">
        <v>238</v>
      </c>
      <c r="W24" s="184">
        <f>IF(C25+E25&gt;0,IF(C25=E25,1,0),0)+IF(F25+H25&gt;0,IF(F25=H25,1,0),0)+IF(L25+N25&gt;0,IF(L25=N25,1,0),0)+IF(O25+Q25&gt;0,IF(O25=Q25,1,0),0)+IF(R25+T25&gt;0,IF(R25=T25,1,0),0)</f>
        <v>0</v>
      </c>
      <c r="X24" s="184" t="s">
        <v>238</v>
      </c>
      <c r="Y24" s="180">
        <f>IF(C25&lt;E25,1,0)+IF(F25&lt;H25,1,0)+IF(L25&lt;N25,1,0)+IF(O25&lt;Q25,1,0)+IF(R25&lt;T25,1,0)</f>
        <v>5</v>
      </c>
      <c r="Z24" s="182">
        <f>U24*2+W24*1</f>
        <v>0</v>
      </c>
      <c r="AA24" s="180"/>
      <c r="AB24" s="95" t="s">
        <v>245</v>
      </c>
      <c r="AC24" s="184">
        <f>C25+F25+L25+O25+R25</f>
        <v>14</v>
      </c>
      <c r="AD24" s="180"/>
      <c r="AE24" s="185">
        <v>6</v>
      </c>
      <c r="AF24" s="186"/>
    </row>
    <row r="25" spans="1:32" s="7" customFormat="1" ht="15" customHeight="1">
      <c r="A25" s="194"/>
      <c r="B25" s="196"/>
      <c r="C25" s="96">
        <f>K21</f>
        <v>3</v>
      </c>
      <c r="D25" s="96" t="s">
        <v>213</v>
      </c>
      <c r="E25" s="100">
        <f>I21</f>
        <v>11</v>
      </c>
      <c r="F25" s="98">
        <f>K23</f>
        <v>0</v>
      </c>
      <c r="G25" s="98" t="s">
        <v>213</v>
      </c>
      <c r="H25" s="99">
        <f>I23</f>
        <v>12</v>
      </c>
      <c r="I25" s="191"/>
      <c r="J25" s="191"/>
      <c r="K25" s="192"/>
      <c r="L25" s="97">
        <v>6</v>
      </c>
      <c r="M25" s="96" t="s">
        <v>213</v>
      </c>
      <c r="N25" s="103">
        <v>11</v>
      </c>
      <c r="O25" s="97">
        <v>5</v>
      </c>
      <c r="P25" s="96" t="s">
        <v>213</v>
      </c>
      <c r="Q25" s="103">
        <v>9</v>
      </c>
      <c r="R25" s="97">
        <v>0</v>
      </c>
      <c r="S25" s="96" t="s">
        <v>213</v>
      </c>
      <c r="T25" s="103">
        <v>12</v>
      </c>
      <c r="U25" s="183"/>
      <c r="V25" s="189"/>
      <c r="W25" s="189"/>
      <c r="X25" s="189"/>
      <c r="Y25" s="181"/>
      <c r="Z25" s="183"/>
      <c r="AA25" s="181"/>
      <c r="AB25" s="97" t="s">
        <v>2</v>
      </c>
      <c r="AC25" s="189">
        <f>E25+H25+N25+Q25+T25</f>
        <v>55</v>
      </c>
      <c r="AD25" s="181"/>
      <c r="AE25" s="187"/>
      <c r="AF25" s="188"/>
    </row>
    <row r="26" spans="1:32" s="7" customFormat="1" ht="15" customHeight="1">
      <c r="A26" s="193">
        <v>10</v>
      </c>
      <c r="B26" s="195" t="str">
        <f>'参加チーム名'!D13</f>
        <v>ＷＡＮＯドリームズ</v>
      </c>
      <c r="C26" s="197" t="str">
        <f>IF(C27=""," ",IF(C27&gt;E27,"○",IF(C27&lt;E27,"×","△")))</f>
        <v>×</v>
      </c>
      <c r="D26" s="184"/>
      <c r="E26" s="180"/>
      <c r="F26" s="190" t="str">
        <f>IF(F27=""," ",IF(F27&gt;H27,"○",IF(F27&lt;H27,"×","△")))</f>
        <v>×</v>
      </c>
      <c r="G26" s="184"/>
      <c r="H26" s="180"/>
      <c r="I26" s="190" t="str">
        <f>IF(I27=""," ",IF(I27&gt;K27,"○",IF(I27&lt;K27,"×","△")))</f>
        <v>○</v>
      </c>
      <c r="J26" s="184"/>
      <c r="K26" s="180"/>
      <c r="L26" s="191"/>
      <c r="M26" s="191"/>
      <c r="N26" s="192"/>
      <c r="O26" s="190" t="str">
        <f>IF(O27=""," ",IF(O27&gt;Q27,"○",IF(O27&lt;Q27,"×","△")))</f>
        <v>×</v>
      </c>
      <c r="P26" s="184"/>
      <c r="Q26" s="180"/>
      <c r="R26" s="190"/>
      <c r="S26" s="184"/>
      <c r="T26" s="180"/>
      <c r="U26" s="182">
        <f>IF(C27&gt;E27,1,0)+IF(F27&gt;H27,1,0)+IF(I27&gt;K27,1,0)+IF(O27&gt;Q27,1,0)+IF(R27&gt;T27,1,0)</f>
        <v>2</v>
      </c>
      <c r="V26" s="184" t="s">
        <v>238</v>
      </c>
      <c r="W26" s="184">
        <f>IF(C27+E27&gt;0,IF(C27=E27,1,0),0)+IF(F27+H27&gt;0,IF(F27=H27,1,0),0)+IF(I27+K27&gt;0,IF(I27=K27,1,0),0)+IF(O27+Q27&gt;0,IF(O27=Q27,1,0),0)+IF(R27+T27&gt;0,IF(R27=T27,1,0),0)</f>
        <v>0</v>
      </c>
      <c r="X26" s="184" t="s">
        <v>238</v>
      </c>
      <c r="Y26" s="180">
        <f>IF(C27&lt;E27,1,0)+IF(F27&lt;H27,1,0)+IF(I27&lt;K27,1,0)+IF(O27&lt;Q27,1,0)+IF(R27&lt;T27,1,0)</f>
        <v>3</v>
      </c>
      <c r="Z26" s="182">
        <f>U26*2+W26*1</f>
        <v>4</v>
      </c>
      <c r="AA26" s="180"/>
      <c r="AB26" s="95" t="s">
        <v>245</v>
      </c>
      <c r="AC26" s="184">
        <f>C27+F27+I27+O27+R27</f>
        <v>41</v>
      </c>
      <c r="AD26" s="180"/>
      <c r="AE26" s="185">
        <v>5</v>
      </c>
      <c r="AF26" s="186"/>
    </row>
    <row r="27" spans="1:32" s="7" customFormat="1" ht="15" customHeight="1">
      <c r="A27" s="194"/>
      <c r="B27" s="196"/>
      <c r="C27" s="96">
        <f>N21</f>
        <v>9</v>
      </c>
      <c r="D27" s="96" t="s">
        <v>213</v>
      </c>
      <c r="E27" s="100">
        <f>L21</f>
        <v>11</v>
      </c>
      <c r="F27" s="101">
        <f>N23</f>
        <v>9</v>
      </c>
      <c r="G27" s="96" t="s">
        <v>213</v>
      </c>
      <c r="H27" s="100">
        <f>L23</f>
        <v>10</v>
      </c>
      <c r="I27" s="101">
        <f>N25</f>
        <v>11</v>
      </c>
      <c r="J27" s="96" t="s">
        <v>213</v>
      </c>
      <c r="K27" s="100">
        <f>L25</f>
        <v>6</v>
      </c>
      <c r="L27" s="191"/>
      <c r="M27" s="191"/>
      <c r="N27" s="192"/>
      <c r="O27" s="97">
        <v>3</v>
      </c>
      <c r="P27" s="96" t="s">
        <v>213</v>
      </c>
      <c r="Q27" s="103">
        <v>11</v>
      </c>
      <c r="R27" s="97">
        <v>9</v>
      </c>
      <c r="S27" s="96" t="s">
        <v>213</v>
      </c>
      <c r="T27" s="103">
        <v>7</v>
      </c>
      <c r="U27" s="183"/>
      <c r="V27" s="189"/>
      <c r="W27" s="189"/>
      <c r="X27" s="189"/>
      <c r="Y27" s="181"/>
      <c r="Z27" s="183"/>
      <c r="AA27" s="181"/>
      <c r="AB27" s="97" t="s">
        <v>2</v>
      </c>
      <c r="AC27" s="189">
        <f>E27+H27+K27+Q27+T27</f>
        <v>45</v>
      </c>
      <c r="AD27" s="181"/>
      <c r="AE27" s="187"/>
      <c r="AF27" s="188"/>
    </row>
    <row r="28" spans="1:32" s="7" customFormat="1" ht="15" customHeight="1">
      <c r="A28" s="193">
        <v>11</v>
      </c>
      <c r="B28" s="195" t="str">
        <f>'参加チーム名'!D14</f>
        <v>ＳＡＫＵＲＡ</v>
      </c>
      <c r="C28" s="197" t="str">
        <f>IF(C29=""," ",IF(C29&gt;E29,"○",IF(C29&lt;E29,"×","△")))</f>
        <v>○</v>
      </c>
      <c r="D28" s="184"/>
      <c r="E28" s="180"/>
      <c r="F28" s="190" t="str">
        <f>IF(F29=""," ",IF(F29&gt;H29,"○",IF(F29&lt;H29,"×","△")))</f>
        <v>○</v>
      </c>
      <c r="G28" s="184"/>
      <c r="H28" s="180"/>
      <c r="I28" s="190" t="str">
        <f>IF(I29=""," ",IF(I29&gt;K29,"○",IF(I29&lt;K29,"×","△")))</f>
        <v>○</v>
      </c>
      <c r="J28" s="184"/>
      <c r="K28" s="180"/>
      <c r="L28" s="190" t="str">
        <f>IF(L29=""," ",IF(L29&gt;N29,"○",IF(L29&lt;N29,"×","△")))</f>
        <v>○</v>
      </c>
      <c r="M28" s="184"/>
      <c r="N28" s="180"/>
      <c r="O28" s="191"/>
      <c r="P28" s="191"/>
      <c r="Q28" s="192"/>
      <c r="R28" s="190" t="str">
        <f>IF(R29=""," ",IF(R29&gt;T29,"○",IF(R29&lt;T29,"×","△")))</f>
        <v>○</v>
      </c>
      <c r="S28" s="184"/>
      <c r="T28" s="180"/>
      <c r="U28" s="182">
        <f>IF(C29&gt;E29,1,0)+IF(F29&gt;H29,1,0)+IF(I29&gt;K29,1,0)+IF(L29&gt;N29,1,0)+IF(R29&gt;T29,1,0)</f>
        <v>5</v>
      </c>
      <c r="V28" s="184" t="s">
        <v>238</v>
      </c>
      <c r="W28" s="184">
        <f>IF(C29+E29&gt;0,IF(C29=E29,1,0),0)+IF(F29+H29&gt;0,IF(F29=H29,1,0),0)+IF(I29+K29&gt;0,IF(I29=K29,1,0),0)+IF(L29+N29&gt;0,IF(L29=N29,1,0),0)+IF(R29+T29&gt;0,IF(R29=T29,1,0),0)</f>
        <v>0</v>
      </c>
      <c r="X28" s="184" t="s">
        <v>238</v>
      </c>
      <c r="Y28" s="180">
        <f>IF(C29&lt;E29,1,0)+IF(F29&lt;H29,1,0)+IF(I29&lt;K29,1,0)+IF(L29&lt;N29,1,0)+IF(R29&lt;T29,1,0)</f>
        <v>0</v>
      </c>
      <c r="Z28" s="182">
        <f>U28*2+W28*1</f>
        <v>10</v>
      </c>
      <c r="AA28" s="180"/>
      <c r="AB28" s="95" t="s">
        <v>245</v>
      </c>
      <c r="AC28" s="184">
        <f>C29+F29+I29+L29+R29</f>
        <v>47</v>
      </c>
      <c r="AD28" s="180"/>
      <c r="AE28" s="185">
        <v>1</v>
      </c>
      <c r="AF28" s="186"/>
    </row>
    <row r="29" spans="1:32" s="7" customFormat="1" ht="15" customHeight="1">
      <c r="A29" s="194"/>
      <c r="B29" s="196"/>
      <c r="C29" s="96">
        <f>Q21</f>
        <v>9</v>
      </c>
      <c r="D29" s="96" t="s">
        <v>213</v>
      </c>
      <c r="E29" s="100">
        <f>O21</f>
        <v>7</v>
      </c>
      <c r="F29" s="101">
        <f>Q23</f>
        <v>10</v>
      </c>
      <c r="G29" s="96" t="s">
        <v>213</v>
      </c>
      <c r="H29" s="100">
        <f>O23</f>
        <v>3</v>
      </c>
      <c r="I29" s="101">
        <f>Q25</f>
        <v>9</v>
      </c>
      <c r="J29" s="96" t="s">
        <v>213</v>
      </c>
      <c r="K29" s="100">
        <f>O25</f>
        <v>5</v>
      </c>
      <c r="L29" s="101">
        <f>Q27</f>
        <v>11</v>
      </c>
      <c r="M29" s="96" t="s">
        <v>213</v>
      </c>
      <c r="N29" s="100">
        <f>O27</f>
        <v>3</v>
      </c>
      <c r="O29" s="191"/>
      <c r="P29" s="191"/>
      <c r="Q29" s="192"/>
      <c r="R29" s="97">
        <v>8</v>
      </c>
      <c r="S29" s="96" t="s">
        <v>213</v>
      </c>
      <c r="T29" s="103">
        <v>7</v>
      </c>
      <c r="U29" s="183"/>
      <c r="V29" s="189"/>
      <c r="W29" s="189"/>
      <c r="X29" s="189"/>
      <c r="Y29" s="181"/>
      <c r="Z29" s="183"/>
      <c r="AA29" s="181"/>
      <c r="AB29" s="97" t="s">
        <v>2</v>
      </c>
      <c r="AC29" s="189">
        <f>E29+H29+K29+N29+T29</f>
        <v>25</v>
      </c>
      <c r="AD29" s="181"/>
      <c r="AE29" s="187"/>
      <c r="AF29" s="188"/>
    </row>
    <row r="30" spans="1:32" s="7" customFormat="1" ht="15" customHeight="1">
      <c r="A30" s="193">
        <v>12</v>
      </c>
      <c r="B30" s="195" t="str">
        <f>'参加チーム名'!D15</f>
        <v>ＩＲＳ　ＦＩＮＡＬ</v>
      </c>
      <c r="C30" s="197" t="str">
        <f>IF(C31=""," ",IF(C31&gt;E31,"○",IF(C31&lt;E31,"×","△")))</f>
        <v>○</v>
      </c>
      <c r="D30" s="184"/>
      <c r="E30" s="180"/>
      <c r="F30" s="190" t="str">
        <f>IF(F31=""," ",IF(F31&gt;H31,"○",IF(F31&lt;H31,"×","△")))</f>
        <v>×</v>
      </c>
      <c r="G30" s="184"/>
      <c r="H30" s="180"/>
      <c r="I30" s="190" t="str">
        <f>IF(I31=""," ",IF(I31&gt;K31,"○",IF(I31&lt;K31,"×","△")))</f>
        <v>○</v>
      </c>
      <c r="J30" s="184"/>
      <c r="K30" s="180"/>
      <c r="L30" s="190" t="str">
        <f>IF(L31=""," ",IF(L31&gt;N31,"○",IF(L31&lt;N31,"×","△")))</f>
        <v>×</v>
      </c>
      <c r="M30" s="184"/>
      <c r="N30" s="180"/>
      <c r="O30" s="190" t="str">
        <f>IF(O31=""," ",IF(O31&gt;Q31,"○",IF(O31&lt;Q31,"×","△")))</f>
        <v>×</v>
      </c>
      <c r="P30" s="184"/>
      <c r="Q30" s="180"/>
      <c r="R30" s="191"/>
      <c r="S30" s="191"/>
      <c r="T30" s="192"/>
      <c r="U30" s="182">
        <f>IF(C31&gt;E31,1,0)+IF(F31&gt;H31,1,0)+IF(I31&gt;K31,1,0)+IF(L31&gt;N31,1,0)+IF(O31&gt;Q31,1,0)</f>
        <v>2</v>
      </c>
      <c r="V30" s="184" t="s">
        <v>238</v>
      </c>
      <c r="W30" s="184">
        <f>IF(C31+E31&gt;0,IF(C31=E31,1,0),0)+IF(F31+H31&gt;0,IF(F31=H31,1,0),0)+IF(I31+K31&gt;0,IF(I31=K31,1,0),0)+IF(L31+N31&gt;0,IF(L31=N31,1,0),0)+IF(O31+Q31&gt;0,IF(O31=Q31,1,0),0)</f>
        <v>0</v>
      </c>
      <c r="X30" s="184" t="s">
        <v>238</v>
      </c>
      <c r="Y30" s="180">
        <f>IF(C31&lt;E31,1,0)+IF(F31&lt;H31,1,0)+IF(I31&lt;K31,1,0)+IF(L31&lt;N31,1,0)+IF(O31&lt;Q31,1,0)</f>
        <v>3</v>
      </c>
      <c r="Z30" s="182">
        <f>U30*2+W30*1</f>
        <v>4</v>
      </c>
      <c r="AA30" s="180"/>
      <c r="AB30" s="95" t="s">
        <v>245</v>
      </c>
      <c r="AC30" s="184">
        <f>C31+F31+I31+L31+O31</f>
        <v>42</v>
      </c>
      <c r="AD30" s="180"/>
      <c r="AE30" s="185">
        <v>4</v>
      </c>
      <c r="AF30" s="186"/>
    </row>
    <row r="31" spans="1:32" s="7" customFormat="1" ht="15" customHeight="1">
      <c r="A31" s="194"/>
      <c r="B31" s="196"/>
      <c r="C31" s="96">
        <f>T21</f>
        <v>10</v>
      </c>
      <c r="D31" s="96" t="s">
        <v>213</v>
      </c>
      <c r="E31" s="100">
        <f>R21</f>
        <v>6</v>
      </c>
      <c r="F31" s="101">
        <f>T23</f>
        <v>6</v>
      </c>
      <c r="G31" s="96" t="s">
        <v>213</v>
      </c>
      <c r="H31" s="100">
        <f>R23</f>
        <v>8</v>
      </c>
      <c r="I31" s="101">
        <f>T25</f>
        <v>12</v>
      </c>
      <c r="J31" s="96" t="s">
        <v>213</v>
      </c>
      <c r="K31" s="100">
        <f>R25</f>
        <v>0</v>
      </c>
      <c r="L31" s="101">
        <f>T27</f>
        <v>7</v>
      </c>
      <c r="M31" s="96" t="s">
        <v>213</v>
      </c>
      <c r="N31" s="100">
        <f>R27</f>
        <v>9</v>
      </c>
      <c r="O31" s="101">
        <f>T29</f>
        <v>7</v>
      </c>
      <c r="P31" s="96" t="s">
        <v>213</v>
      </c>
      <c r="Q31" s="100">
        <f>R29</f>
        <v>8</v>
      </c>
      <c r="R31" s="191"/>
      <c r="S31" s="191"/>
      <c r="T31" s="192"/>
      <c r="U31" s="183"/>
      <c r="V31" s="189"/>
      <c r="W31" s="189"/>
      <c r="X31" s="189"/>
      <c r="Y31" s="181"/>
      <c r="Z31" s="183"/>
      <c r="AA31" s="181"/>
      <c r="AB31" s="97" t="s">
        <v>2</v>
      </c>
      <c r="AC31" s="189">
        <f>E31+H31+K31+N31+Q31</f>
        <v>31</v>
      </c>
      <c r="AD31" s="181"/>
      <c r="AE31" s="187"/>
      <c r="AF31" s="188"/>
    </row>
    <row r="32" spans="1:29" s="7" customFormat="1" ht="15" customHeight="1">
      <c r="A32" s="107"/>
      <c r="B32" s="102"/>
      <c r="C32" s="8"/>
      <c r="D32" s="8"/>
      <c r="E32" s="8"/>
      <c r="F32" s="8"/>
      <c r="G32" s="8"/>
      <c r="H32" s="8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4" spans="1:32" s="7" customFormat="1" ht="15" customHeight="1">
      <c r="A34" s="13" t="s">
        <v>4</v>
      </c>
      <c r="B34" s="15"/>
      <c r="C34" s="175">
        <f>+A35</f>
        <v>13</v>
      </c>
      <c r="D34" s="177"/>
      <c r="E34" s="176"/>
      <c r="F34" s="175">
        <f>+A37</f>
        <v>14</v>
      </c>
      <c r="G34" s="177"/>
      <c r="H34" s="176"/>
      <c r="I34" s="175">
        <f>+A39</f>
        <v>15</v>
      </c>
      <c r="J34" s="177"/>
      <c r="K34" s="176"/>
      <c r="L34" s="175">
        <f>+A41</f>
        <v>16</v>
      </c>
      <c r="M34" s="177"/>
      <c r="N34" s="176"/>
      <c r="O34" s="175">
        <f>+A43</f>
        <v>17</v>
      </c>
      <c r="P34" s="177"/>
      <c r="Q34" s="176"/>
      <c r="R34" s="175">
        <f>A45</f>
        <v>18</v>
      </c>
      <c r="S34" s="177"/>
      <c r="T34" s="176"/>
      <c r="U34" s="4" t="s">
        <v>239</v>
      </c>
      <c r="V34" s="5" t="s">
        <v>211</v>
      </c>
      <c r="W34" s="5" t="s">
        <v>240</v>
      </c>
      <c r="X34" s="5" t="s">
        <v>212</v>
      </c>
      <c r="Y34" s="6" t="s">
        <v>241</v>
      </c>
      <c r="Z34" s="175" t="s">
        <v>242</v>
      </c>
      <c r="AA34" s="176"/>
      <c r="AB34" s="175" t="s">
        <v>243</v>
      </c>
      <c r="AC34" s="177"/>
      <c r="AD34" s="176"/>
      <c r="AE34" s="175" t="s">
        <v>244</v>
      </c>
      <c r="AF34" s="176"/>
    </row>
    <row r="35" spans="1:32" s="7" customFormat="1" ht="15" customHeight="1">
      <c r="A35" s="193">
        <v>13</v>
      </c>
      <c r="B35" s="195" t="str">
        <f>'参加チーム名'!D16</f>
        <v>松陵ヤンキーズ</v>
      </c>
      <c r="C35" s="191"/>
      <c r="D35" s="191"/>
      <c r="E35" s="192"/>
      <c r="F35" s="190" t="str">
        <f>IF(F36=""," ",IF(F36&gt;H36,"○",IF(F36&lt;H36,"×","△")))</f>
        <v>×</v>
      </c>
      <c r="G35" s="184"/>
      <c r="H35" s="180"/>
      <c r="I35" s="190" t="str">
        <f>IF(I36=""," ",IF(I36&gt;K36,"○",IF(I36&lt;K36,"×","△")))</f>
        <v>×</v>
      </c>
      <c r="J35" s="184"/>
      <c r="K35" s="180"/>
      <c r="L35" s="190" t="str">
        <f>IF(L36=""," ",IF(L36&gt;N36,"○",IF(L36&lt;N36,"×","△")))</f>
        <v>×</v>
      </c>
      <c r="M35" s="184"/>
      <c r="N35" s="180"/>
      <c r="O35" s="190" t="str">
        <f>IF(O36=""," ",IF(O36&gt;Q36,"○",IF(O36&lt;Q36,"×","△")))</f>
        <v>×</v>
      </c>
      <c r="P35" s="184"/>
      <c r="Q35" s="180"/>
      <c r="R35" s="190" t="str">
        <f>IF(R36=""," ",IF(R36&gt;T36,"○",IF(R36&lt;T36,"×","△")))</f>
        <v>×</v>
      </c>
      <c r="S35" s="184"/>
      <c r="T35" s="180"/>
      <c r="U35" s="182">
        <f>IF(F36&gt;H36,1,0)+IF(I36&gt;K36,1,0)+IF(L36&gt;N36,1,0)+IF(O36&gt;Q36,1,0)+IF(R36&gt;T36,1,0)</f>
        <v>0</v>
      </c>
      <c r="V35" s="184" t="s">
        <v>238</v>
      </c>
      <c r="W35" s="184">
        <f>IF(F36+H36&gt;0,IF(F36=H36,1,0),0)+IF(I36+K36&gt;0,IF(I36=K36,1,0),0)+IF(L36+N36&gt;0,IF(L36=N36,1,0),0)+IF(O36+Q36&gt;0,IF(O36=Q36,1,0),0)+IF(R36+T36&gt;0,IF(R36=T36,1,0),0)</f>
        <v>0</v>
      </c>
      <c r="X35" s="184" t="s">
        <v>238</v>
      </c>
      <c r="Y35" s="180">
        <f>IF(F36&lt;H36,1,0)+IF(I36&lt;K36,1,0)+IF(L36&lt;N36,1,0)+IF(O36&lt;Q36,1,0)+IF(R36&lt;T36,1,0)</f>
        <v>5</v>
      </c>
      <c r="Z35" s="182">
        <f>U35*2+W35*1</f>
        <v>0</v>
      </c>
      <c r="AA35" s="180"/>
      <c r="AB35" s="95" t="s">
        <v>245</v>
      </c>
      <c r="AC35" s="184">
        <f>F36+I36+L36+O36+R36</f>
        <v>10</v>
      </c>
      <c r="AD35" s="180"/>
      <c r="AE35" s="185">
        <v>6</v>
      </c>
      <c r="AF35" s="186"/>
    </row>
    <row r="36" spans="1:32" s="7" customFormat="1" ht="15" customHeight="1">
      <c r="A36" s="194"/>
      <c r="B36" s="196"/>
      <c r="C36" s="191"/>
      <c r="D36" s="191"/>
      <c r="E36" s="192"/>
      <c r="F36" s="101">
        <v>4</v>
      </c>
      <c r="G36" s="96" t="s">
        <v>213</v>
      </c>
      <c r="H36" s="100">
        <v>10</v>
      </c>
      <c r="I36" s="101">
        <v>6</v>
      </c>
      <c r="J36" s="96" t="s">
        <v>213</v>
      </c>
      <c r="K36" s="100">
        <v>11</v>
      </c>
      <c r="L36" s="101">
        <v>0</v>
      </c>
      <c r="M36" s="96" t="s">
        <v>213</v>
      </c>
      <c r="N36" s="100">
        <v>10</v>
      </c>
      <c r="O36" s="101">
        <v>0</v>
      </c>
      <c r="P36" s="96" t="s">
        <v>213</v>
      </c>
      <c r="Q36" s="100">
        <v>12</v>
      </c>
      <c r="R36" s="101">
        <v>0</v>
      </c>
      <c r="S36" s="96" t="s">
        <v>213</v>
      </c>
      <c r="T36" s="100">
        <v>12</v>
      </c>
      <c r="U36" s="183"/>
      <c r="V36" s="189"/>
      <c r="W36" s="189"/>
      <c r="X36" s="189"/>
      <c r="Y36" s="174"/>
      <c r="Z36" s="183"/>
      <c r="AA36" s="181"/>
      <c r="AB36" s="97" t="s">
        <v>2</v>
      </c>
      <c r="AC36" s="189">
        <f>H36+K36+N36+Q36+T36</f>
        <v>55</v>
      </c>
      <c r="AD36" s="181"/>
      <c r="AE36" s="187"/>
      <c r="AF36" s="188"/>
    </row>
    <row r="37" spans="1:32" s="7" customFormat="1" ht="15" customHeight="1">
      <c r="A37" s="193">
        <v>14</v>
      </c>
      <c r="B37" s="195" t="str">
        <f>'参加チーム名'!D17</f>
        <v>大衡ファイターズ</v>
      </c>
      <c r="C37" s="197" t="str">
        <f>IF(C38=""," ",IF(C38&gt;E38,"○",IF(C38&lt;E38,"×","△")))</f>
        <v>○</v>
      </c>
      <c r="D37" s="184"/>
      <c r="E37" s="180"/>
      <c r="F37" s="191"/>
      <c r="G37" s="191"/>
      <c r="H37" s="192"/>
      <c r="I37" s="190" t="str">
        <f>IF(I38=""," ",IF(I38&gt;K38,"○",IF(I38&lt;K38,"×","△")))</f>
        <v>△</v>
      </c>
      <c r="J37" s="184"/>
      <c r="K37" s="180"/>
      <c r="L37" s="190" t="str">
        <f>IF(L38=""," ",IF(L38&gt;N38,"○",IF(L38&lt;N38,"×","△")))</f>
        <v>×</v>
      </c>
      <c r="M37" s="184"/>
      <c r="N37" s="180"/>
      <c r="O37" s="190" t="str">
        <f>IF(O38=""," ",IF(O38&gt;Q38,"○",IF(O38&lt;Q38,"×","△")))</f>
        <v>○</v>
      </c>
      <c r="P37" s="184"/>
      <c r="Q37" s="180"/>
      <c r="R37" s="190" t="str">
        <f>IF(R38=""," ",IF(R38&gt;T38,"○",IF(R38&lt;T38,"×","△")))</f>
        <v>×</v>
      </c>
      <c r="S37" s="184"/>
      <c r="T37" s="180"/>
      <c r="U37" s="184">
        <f>IF(C38&gt;E38,1,0)+IF(I38&gt;K38,1,0)+IF(L38&gt;N38,1,0)+IF(O38&gt;Q38,1,0)+IF(R38&gt;T38,1,0)</f>
        <v>2</v>
      </c>
      <c r="V37" s="184" t="s">
        <v>238</v>
      </c>
      <c r="W37" s="184">
        <f>IF(C38+E38&gt;0,IF(C38=E38,1,0),0)+IF(I38+K38&gt;0,IF(I38=K38,1,0),0)+IF(L38+N38&gt;0,IF(L38=N38,1,0),0)+IF(O38+Q38&gt;0,IF(O38=Q38,1,0),0)+IF(R38+T38&gt;0,IF(R38=T38,1,0),0)</f>
        <v>1</v>
      </c>
      <c r="X37" s="184" t="s">
        <v>238</v>
      </c>
      <c r="Y37" s="180">
        <f>IF(C38&lt;E38,1,0)+IF(I38&lt;K38,1,0)+IF(L38&lt;N38,1,0)+IF(O38&lt;Q38,1,0)+IF(R38&lt;T38,1,0)</f>
        <v>2</v>
      </c>
      <c r="Z37" s="182">
        <f>U37*2+W37*1</f>
        <v>5</v>
      </c>
      <c r="AA37" s="180"/>
      <c r="AB37" s="95" t="s">
        <v>245</v>
      </c>
      <c r="AC37" s="184">
        <f>C38+I38+L38+O38+R38</f>
        <v>39</v>
      </c>
      <c r="AD37" s="180"/>
      <c r="AE37" s="185">
        <v>4</v>
      </c>
      <c r="AF37" s="186"/>
    </row>
    <row r="38" spans="1:32" s="7" customFormat="1" ht="15" customHeight="1">
      <c r="A38" s="194"/>
      <c r="B38" s="196"/>
      <c r="C38" s="98">
        <f>H36</f>
        <v>10</v>
      </c>
      <c r="D38" s="98" t="s">
        <v>213</v>
      </c>
      <c r="E38" s="99">
        <f>F36</f>
        <v>4</v>
      </c>
      <c r="F38" s="191"/>
      <c r="G38" s="191"/>
      <c r="H38" s="192"/>
      <c r="I38" s="101">
        <v>9</v>
      </c>
      <c r="J38" s="96" t="s">
        <v>213</v>
      </c>
      <c r="K38" s="100">
        <v>9</v>
      </c>
      <c r="L38" s="101">
        <v>6</v>
      </c>
      <c r="M38" s="96" t="s">
        <v>213</v>
      </c>
      <c r="N38" s="100">
        <v>10</v>
      </c>
      <c r="O38" s="101">
        <v>8</v>
      </c>
      <c r="P38" s="96" t="s">
        <v>213</v>
      </c>
      <c r="Q38" s="100">
        <v>7</v>
      </c>
      <c r="R38" s="101">
        <v>6</v>
      </c>
      <c r="S38" s="96" t="s">
        <v>213</v>
      </c>
      <c r="T38" s="100">
        <v>11</v>
      </c>
      <c r="U38" s="189"/>
      <c r="V38" s="189"/>
      <c r="W38" s="189"/>
      <c r="X38" s="189"/>
      <c r="Y38" s="181"/>
      <c r="Z38" s="183"/>
      <c r="AA38" s="181"/>
      <c r="AB38" s="97" t="s">
        <v>2</v>
      </c>
      <c r="AC38" s="189">
        <f>E38+K38+N38+Q38+T38</f>
        <v>41</v>
      </c>
      <c r="AD38" s="181"/>
      <c r="AE38" s="187"/>
      <c r="AF38" s="188"/>
    </row>
    <row r="39" spans="1:32" s="7" customFormat="1" ht="15" customHeight="1">
      <c r="A39" s="193">
        <v>15</v>
      </c>
      <c r="B39" s="195" t="str">
        <f>'参加チーム名'!D18</f>
        <v>城北ジェイソンズ</v>
      </c>
      <c r="C39" s="197" t="str">
        <f>IF(C40=""," ",IF(C40&gt;E40,"○",IF(C40&lt;E40,"×","△")))</f>
        <v>○</v>
      </c>
      <c r="D39" s="184"/>
      <c r="E39" s="180"/>
      <c r="F39" s="197" t="str">
        <f>IF(F40=""," ",IF(F40&gt;H40,"○",IF(F40&lt;H40,"×","△")))</f>
        <v>△</v>
      </c>
      <c r="G39" s="184"/>
      <c r="H39" s="180"/>
      <c r="I39" s="191"/>
      <c r="J39" s="191"/>
      <c r="K39" s="192"/>
      <c r="L39" s="190" t="str">
        <f>IF(L40=""," ",IF(L40&gt;N40,"○",IF(L40&lt;N40,"×","△")))</f>
        <v>×</v>
      </c>
      <c r="M39" s="184"/>
      <c r="N39" s="180"/>
      <c r="O39" s="190" t="str">
        <f>IF(O40=""," ",IF(O40&gt;Q40,"○",IF(O40&lt;Q40,"×","△")))</f>
        <v>×</v>
      </c>
      <c r="P39" s="184"/>
      <c r="Q39" s="180"/>
      <c r="R39" s="190" t="str">
        <f>IF(R40=""," ",IF(R40&gt;T40,"○",IF(R40&lt;T40,"×","△")))</f>
        <v>×</v>
      </c>
      <c r="S39" s="184"/>
      <c r="T39" s="180"/>
      <c r="U39" s="182">
        <f>IF(C40&gt;E40,1,0)+IF(F40&gt;H40,1,0)+IF(L40&gt;N40,1,0)+IF(O40&gt;Q40,1,0)+IF(R40&gt;T40,1,0)</f>
        <v>1</v>
      </c>
      <c r="V39" s="184" t="s">
        <v>238</v>
      </c>
      <c r="W39" s="184">
        <f>IF(C40+E40&gt;0,IF(C40=E40,1,0),0)+IF(F40+H40&gt;0,IF(F40=H40,1,0),0)+IF(L40+N40&gt;0,IF(L40=N40,1,0),0)+IF(O40+Q40&gt;0,IF(O40=Q40,1,0),0)+IF(R40+T40&gt;0,IF(R40=T40,1,0),0)</f>
        <v>1</v>
      </c>
      <c r="X39" s="184" t="s">
        <v>238</v>
      </c>
      <c r="Y39" s="180">
        <f>IF(C40&lt;E40,1,0)+IF(F40&lt;H40,1,0)+IF(L40&lt;N40,1,0)+IF(O40&lt;Q40,1,0)+IF(R40&lt;T40,1,0)</f>
        <v>3</v>
      </c>
      <c r="Z39" s="182">
        <f>U39*2+W39*1</f>
        <v>3</v>
      </c>
      <c r="AA39" s="180"/>
      <c r="AB39" s="95" t="s">
        <v>245</v>
      </c>
      <c r="AC39" s="184">
        <f>C40+F40+L40+O40+R40</f>
        <v>42</v>
      </c>
      <c r="AD39" s="180"/>
      <c r="AE39" s="185">
        <v>5</v>
      </c>
      <c r="AF39" s="186"/>
    </row>
    <row r="40" spans="1:32" s="7" customFormat="1" ht="15" customHeight="1">
      <c r="A40" s="194"/>
      <c r="B40" s="196"/>
      <c r="C40" s="96">
        <f>K36</f>
        <v>11</v>
      </c>
      <c r="D40" s="96" t="s">
        <v>213</v>
      </c>
      <c r="E40" s="100">
        <f>I36</f>
        <v>6</v>
      </c>
      <c r="F40" s="98">
        <f>K38</f>
        <v>9</v>
      </c>
      <c r="G40" s="98" t="s">
        <v>213</v>
      </c>
      <c r="H40" s="99">
        <f>I38</f>
        <v>9</v>
      </c>
      <c r="I40" s="191"/>
      <c r="J40" s="191"/>
      <c r="K40" s="192"/>
      <c r="L40" s="97">
        <v>8</v>
      </c>
      <c r="M40" s="96" t="s">
        <v>213</v>
      </c>
      <c r="N40" s="103">
        <v>10</v>
      </c>
      <c r="O40" s="97">
        <v>7</v>
      </c>
      <c r="P40" s="96" t="s">
        <v>213</v>
      </c>
      <c r="Q40" s="103">
        <v>8</v>
      </c>
      <c r="R40" s="97">
        <v>7</v>
      </c>
      <c r="S40" s="96" t="s">
        <v>213</v>
      </c>
      <c r="T40" s="103">
        <v>9</v>
      </c>
      <c r="U40" s="183"/>
      <c r="V40" s="189"/>
      <c r="W40" s="189"/>
      <c r="X40" s="189"/>
      <c r="Y40" s="181"/>
      <c r="Z40" s="183"/>
      <c r="AA40" s="181"/>
      <c r="AB40" s="97" t="s">
        <v>2</v>
      </c>
      <c r="AC40" s="189">
        <f>E40+H40+N40+Q40+T40</f>
        <v>42</v>
      </c>
      <c r="AD40" s="181"/>
      <c r="AE40" s="187"/>
      <c r="AF40" s="188"/>
    </row>
    <row r="41" spans="1:32" s="7" customFormat="1" ht="15" customHeight="1">
      <c r="A41" s="193">
        <v>16</v>
      </c>
      <c r="B41" s="195" t="str">
        <f>'参加チーム名'!D19</f>
        <v>ＭＯＴＯＭＩＹＡ．ＤＢＣ</v>
      </c>
      <c r="C41" s="197" t="str">
        <f>IF(C42=""," ",IF(C42&gt;E42,"○",IF(C42&lt;E42,"×","△")))</f>
        <v>○</v>
      </c>
      <c r="D41" s="184"/>
      <c r="E41" s="180"/>
      <c r="F41" s="190" t="str">
        <f>IF(F42=""," ",IF(F42&gt;H42,"○",IF(F42&lt;H42,"×","△")))</f>
        <v>○</v>
      </c>
      <c r="G41" s="184"/>
      <c r="H41" s="180"/>
      <c r="I41" s="190" t="str">
        <f>IF(I42=""," ",IF(I42&gt;K42,"○",IF(I42&lt;K42,"×","△")))</f>
        <v>○</v>
      </c>
      <c r="J41" s="184"/>
      <c r="K41" s="180"/>
      <c r="L41" s="191"/>
      <c r="M41" s="191"/>
      <c r="N41" s="192"/>
      <c r="O41" s="190" t="str">
        <f>IF(O42=""," ",IF(O42&gt;Q42,"○",IF(O42&lt;Q42,"×","△")))</f>
        <v>×</v>
      </c>
      <c r="P41" s="184"/>
      <c r="Q41" s="180"/>
      <c r="R41" s="190" t="str">
        <f>IF(R42=""," ",IF(R42&gt;T42,"○",IF(R42&lt;T42,"×","△")))</f>
        <v>×</v>
      </c>
      <c r="S41" s="184"/>
      <c r="T41" s="180"/>
      <c r="U41" s="182">
        <f>IF(C42&gt;E42,1,0)+IF(F42&gt;H42,1,0)+IF(I42&gt;K42,1,0)+IF(O42&gt;Q42,1,0)+IF(R42&gt;T42,1,0)</f>
        <v>3</v>
      </c>
      <c r="V41" s="184" t="s">
        <v>238</v>
      </c>
      <c r="W41" s="184">
        <f>IF(C42+E42&gt;0,IF(C42=E42,1,0),0)+IF(F42+H42&gt;0,IF(F42=H42,1,0),0)+IF(I42+K42&gt;0,IF(I42=K42,1,0),0)+IF(O42+Q42&gt;0,IF(O42=Q42,1,0),0)+IF(R42+T42&gt;0,IF(R42=T42,1,0),0)</f>
        <v>0</v>
      </c>
      <c r="X41" s="184" t="s">
        <v>238</v>
      </c>
      <c r="Y41" s="180">
        <f>IF(C42&lt;E42,1,0)+IF(F42&lt;H42,1,0)+IF(I42&lt;K42,1,0)+IF(O42&lt;Q42,1,0)+IF(R42&lt;T42,1,0)</f>
        <v>2</v>
      </c>
      <c r="Z41" s="182">
        <f>U41*2+W41*1</f>
        <v>6</v>
      </c>
      <c r="AA41" s="180"/>
      <c r="AB41" s="95" t="s">
        <v>245</v>
      </c>
      <c r="AC41" s="184">
        <f>C42+F42+I42+O42+R42</f>
        <v>41</v>
      </c>
      <c r="AD41" s="180"/>
      <c r="AE41" s="185">
        <v>3</v>
      </c>
      <c r="AF41" s="186"/>
    </row>
    <row r="42" spans="1:32" s="7" customFormat="1" ht="15" customHeight="1">
      <c r="A42" s="194"/>
      <c r="B42" s="196"/>
      <c r="C42" s="96">
        <f>N36</f>
        <v>10</v>
      </c>
      <c r="D42" s="96" t="s">
        <v>213</v>
      </c>
      <c r="E42" s="100">
        <f>L36</f>
        <v>0</v>
      </c>
      <c r="F42" s="101">
        <f>N38</f>
        <v>10</v>
      </c>
      <c r="G42" s="96" t="s">
        <v>213</v>
      </c>
      <c r="H42" s="100">
        <f>L38</f>
        <v>6</v>
      </c>
      <c r="I42" s="101">
        <f>N40</f>
        <v>10</v>
      </c>
      <c r="J42" s="96" t="s">
        <v>213</v>
      </c>
      <c r="K42" s="100">
        <f>L40</f>
        <v>8</v>
      </c>
      <c r="L42" s="191"/>
      <c r="M42" s="191"/>
      <c r="N42" s="192"/>
      <c r="O42" s="97">
        <v>6</v>
      </c>
      <c r="P42" s="96" t="s">
        <v>213</v>
      </c>
      <c r="Q42" s="103">
        <v>8</v>
      </c>
      <c r="R42" s="97">
        <v>5</v>
      </c>
      <c r="S42" s="96" t="s">
        <v>213</v>
      </c>
      <c r="T42" s="103">
        <v>9</v>
      </c>
      <c r="U42" s="183"/>
      <c r="V42" s="189"/>
      <c r="W42" s="189"/>
      <c r="X42" s="189"/>
      <c r="Y42" s="181"/>
      <c r="Z42" s="183"/>
      <c r="AA42" s="181"/>
      <c r="AB42" s="97" t="s">
        <v>2</v>
      </c>
      <c r="AC42" s="189">
        <f>E42+H42+K42+Q42+T42</f>
        <v>31</v>
      </c>
      <c r="AD42" s="181"/>
      <c r="AE42" s="187"/>
      <c r="AF42" s="188"/>
    </row>
    <row r="43" spans="1:32" s="7" customFormat="1" ht="15" customHeight="1">
      <c r="A43" s="193">
        <v>17</v>
      </c>
      <c r="B43" s="195" t="str">
        <f>'参加チーム名'!D20</f>
        <v>サンダーボーイズ</v>
      </c>
      <c r="C43" s="197" t="str">
        <f>IF(C44=""," ",IF(C44&gt;E44,"○",IF(C44&lt;E44,"×","△")))</f>
        <v>○</v>
      </c>
      <c r="D43" s="184"/>
      <c r="E43" s="180"/>
      <c r="F43" s="190" t="str">
        <f>IF(F44=""," ",IF(F44&gt;H44,"○",IF(F44&lt;H44,"×","△")))</f>
        <v>×</v>
      </c>
      <c r="G43" s="184"/>
      <c r="H43" s="180"/>
      <c r="I43" s="190" t="str">
        <f>IF(I44=""," ",IF(I44&gt;K44,"○",IF(I44&lt;K44,"×","△")))</f>
        <v>○</v>
      </c>
      <c r="J43" s="184"/>
      <c r="K43" s="180"/>
      <c r="L43" s="190" t="str">
        <f>IF(L44=""," ",IF(L44&gt;N44,"○",IF(L44&lt;N44,"×","△")))</f>
        <v>○</v>
      </c>
      <c r="M43" s="184"/>
      <c r="N43" s="180"/>
      <c r="O43" s="191"/>
      <c r="P43" s="191"/>
      <c r="Q43" s="192"/>
      <c r="R43" s="190" t="str">
        <f>IF(R44=""," ",IF(R44&gt;T44,"○",IF(R44&lt;T44,"×","△")))</f>
        <v>×</v>
      </c>
      <c r="S43" s="184"/>
      <c r="T43" s="180"/>
      <c r="U43" s="182">
        <f>IF(C44&gt;E44,1,0)+IF(F44&gt;H44,1,0)+IF(I44&gt;K44,1,0)+IF(L44&gt;N44,1,0)+IF(R44&gt;T44,1,0)</f>
        <v>3</v>
      </c>
      <c r="V43" s="184" t="s">
        <v>238</v>
      </c>
      <c r="W43" s="184">
        <f>IF(C44+E44&gt;0,IF(C44=E44,1,0),0)+IF(F44+H44&gt;0,IF(F44=H44,1,0),0)+IF(I44+K44&gt;0,IF(I44=K44,1,0),0)+IF(L44+N44&gt;0,IF(L44=N44,1,0),0)+IF(R44+T44&gt;0,IF(R44=T44,1,0),0)</f>
        <v>0</v>
      </c>
      <c r="X43" s="184" t="s">
        <v>238</v>
      </c>
      <c r="Y43" s="180">
        <f>IF(C44&lt;E44,1,0)+IF(F44&lt;H44,1,0)+IF(I44&lt;K44,1,0)+IF(L44&lt;N44,1,0)+IF(R44&lt;T44,1,0)</f>
        <v>2</v>
      </c>
      <c r="Z43" s="182">
        <f>U43*2+W43*1</f>
        <v>6</v>
      </c>
      <c r="AA43" s="180"/>
      <c r="AB43" s="95" t="s">
        <v>245</v>
      </c>
      <c r="AC43" s="184">
        <f>C44+F44+I44+L44+R44</f>
        <v>42</v>
      </c>
      <c r="AD43" s="180"/>
      <c r="AE43" s="185">
        <v>2</v>
      </c>
      <c r="AF43" s="186"/>
    </row>
    <row r="44" spans="1:37" s="7" customFormat="1" ht="15" customHeight="1">
      <c r="A44" s="194"/>
      <c r="B44" s="196"/>
      <c r="C44" s="96">
        <f>Q36</f>
        <v>12</v>
      </c>
      <c r="D44" s="96" t="s">
        <v>213</v>
      </c>
      <c r="E44" s="100">
        <f>O36</f>
        <v>0</v>
      </c>
      <c r="F44" s="101">
        <f>Q38</f>
        <v>7</v>
      </c>
      <c r="G44" s="96" t="s">
        <v>213</v>
      </c>
      <c r="H44" s="100">
        <f>O38</f>
        <v>8</v>
      </c>
      <c r="I44" s="101">
        <f>Q40</f>
        <v>8</v>
      </c>
      <c r="J44" s="96" t="s">
        <v>213</v>
      </c>
      <c r="K44" s="100">
        <f>O40</f>
        <v>7</v>
      </c>
      <c r="L44" s="101">
        <f>Q42</f>
        <v>8</v>
      </c>
      <c r="M44" s="96" t="s">
        <v>213</v>
      </c>
      <c r="N44" s="100">
        <f>O42</f>
        <v>6</v>
      </c>
      <c r="O44" s="191"/>
      <c r="P44" s="191"/>
      <c r="Q44" s="192"/>
      <c r="R44" s="97">
        <v>7</v>
      </c>
      <c r="S44" s="96" t="s">
        <v>213</v>
      </c>
      <c r="T44" s="103">
        <v>8</v>
      </c>
      <c r="U44" s="183"/>
      <c r="V44" s="189"/>
      <c r="W44" s="189"/>
      <c r="X44" s="189"/>
      <c r="Y44" s="181"/>
      <c r="Z44" s="183"/>
      <c r="AA44" s="181"/>
      <c r="AB44" s="97" t="s">
        <v>2</v>
      </c>
      <c r="AC44" s="189">
        <f>E44+H44+K44+N44+T44</f>
        <v>29</v>
      </c>
      <c r="AD44" s="181"/>
      <c r="AE44" s="187"/>
      <c r="AF44" s="188"/>
      <c r="AG44" s="2"/>
      <c r="AH44" s="2"/>
      <c r="AI44" s="2"/>
      <c r="AJ44" s="2"/>
      <c r="AK44" s="2"/>
    </row>
    <row r="45" spans="1:32" s="7" customFormat="1" ht="15" customHeight="1">
      <c r="A45" s="193">
        <v>18</v>
      </c>
      <c r="B45" s="195" t="str">
        <f>'参加チーム名'!D21</f>
        <v>ＷＡＴＳひまわり</v>
      </c>
      <c r="C45" s="197" t="str">
        <f>IF(C46=""," ",IF(C46&gt;E46,"○",IF(C46&lt;E46,"×","△")))</f>
        <v>○</v>
      </c>
      <c r="D45" s="184"/>
      <c r="E45" s="180"/>
      <c r="F45" s="190" t="str">
        <f>IF(F46=""," ",IF(F46&gt;H46,"○",IF(F46&lt;H46,"×","△")))</f>
        <v>○</v>
      </c>
      <c r="G45" s="184"/>
      <c r="H45" s="180"/>
      <c r="I45" s="190" t="str">
        <f>IF(I46=""," ",IF(I46&gt;K46,"○",IF(I46&lt;K46,"×","△")))</f>
        <v>○</v>
      </c>
      <c r="J45" s="184"/>
      <c r="K45" s="180"/>
      <c r="L45" s="190" t="str">
        <f>IF(L46=""," ",IF(L46&gt;N46,"○",IF(L46&lt;N46,"×","△")))</f>
        <v>○</v>
      </c>
      <c r="M45" s="184"/>
      <c r="N45" s="180"/>
      <c r="O45" s="190" t="str">
        <f>IF(O46=""," ",IF(O46&gt;Q46,"○",IF(O46&lt;Q46,"×","△")))</f>
        <v>○</v>
      </c>
      <c r="P45" s="184"/>
      <c r="Q45" s="180"/>
      <c r="R45" s="191"/>
      <c r="S45" s="191"/>
      <c r="T45" s="192"/>
      <c r="U45" s="182">
        <f>IF(C46&gt;E46,1,0)+IF(F46&gt;H46,1,0)+IF(I46&gt;K46,1,0)+IF(L46&gt;N46,1,0)+IF(O46&gt;Q46,1,0)</f>
        <v>5</v>
      </c>
      <c r="V45" s="184" t="s">
        <v>238</v>
      </c>
      <c r="W45" s="184">
        <f>IF(C46+E46&gt;0,IF(C46=E46,1,0),0)+IF(F46+H46&gt;0,IF(F46=H46,1,0),0)+IF(I46+K46&gt;0,IF(I46=K46,1,0),0)+IF(L46+N46&gt;0,IF(L46=N46,1,0),0)+IF(O46+Q46&gt;0,IF(O46=Q46,1,0),0)</f>
        <v>0</v>
      </c>
      <c r="X45" s="184" t="s">
        <v>238</v>
      </c>
      <c r="Y45" s="180">
        <f>IF(C46&lt;E46,1,0)+IF(F46&lt;H46,1,0)+IF(I46&lt;K46,1,0)+IF(L46&lt;N46,1,0)+IF(O46&lt;Q46,1,0)</f>
        <v>0</v>
      </c>
      <c r="Z45" s="182">
        <f>U45*2+W45*1</f>
        <v>10</v>
      </c>
      <c r="AA45" s="180"/>
      <c r="AB45" s="95" t="s">
        <v>245</v>
      </c>
      <c r="AC45" s="184">
        <f>C46+F46+I46+L46+O46</f>
        <v>49</v>
      </c>
      <c r="AD45" s="180"/>
      <c r="AE45" s="185">
        <v>1</v>
      </c>
      <c r="AF45" s="186"/>
    </row>
    <row r="46" spans="1:37" s="7" customFormat="1" ht="15" customHeight="1">
      <c r="A46" s="194"/>
      <c r="B46" s="196"/>
      <c r="C46" s="96">
        <f>T36</f>
        <v>12</v>
      </c>
      <c r="D46" s="96" t="s">
        <v>213</v>
      </c>
      <c r="E46" s="100">
        <f>R36</f>
        <v>0</v>
      </c>
      <c r="F46" s="101">
        <f>T38</f>
        <v>11</v>
      </c>
      <c r="G46" s="96" t="s">
        <v>213</v>
      </c>
      <c r="H46" s="100">
        <f>R38</f>
        <v>6</v>
      </c>
      <c r="I46" s="101">
        <f>T40</f>
        <v>9</v>
      </c>
      <c r="J46" s="96" t="s">
        <v>213</v>
      </c>
      <c r="K46" s="100">
        <f>R40</f>
        <v>7</v>
      </c>
      <c r="L46" s="101">
        <f>T42</f>
        <v>9</v>
      </c>
      <c r="M46" s="96" t="s">
        <v>213</v>
      </c>
      <c r="N46" s="100">
        <f>R42</f>
        <v>5</v>
      </c>
      <c r="O46" s="101">
        <f>T44</f>
        <v>8</v>
      </c>
      <c r="P46" s="96" t="s">
        <v>213</v>
      </c>
      <c r="Q46" s="100">
        <f>R44</f>
        <v>7</v>
      </c>
      <c r="R46" s="191"/>
      <c r="S46" s="191"/>
      <c r="T46" s="192"/>
      <c r="U46" s="183"/>
      <c r="V46" s="189"/>
      <c r="W46" s="189"/>
      <c r="X46" s="189"/>
      <c r="Y46" s="181"/>
      <c r="Z46" s="183"/>
      <c r="AA46" s="181"/>
      <c r="AB46" s="97" t="s">
        <v>2</v>
      </c>
      <c r="AC46" s="189">
        <f>E46+H46+K46+N46+Q46</f>
        <v>25</v>
      </c>
      <c r="AD46" s="181"/>
      <c r="AE46" s="187"/>
      <c r="AF46" s="188"/>
      <c r="AG46" s="2"/>
      <c r="AH46" s="2"/>
      <c r="AI46" s="2"/>
      <c r="AJ46" s="2"/>
      <c r="AK46" s="2"/>
    </row>
    <row r="47" spans="1:29" s="7" customFormat="1" ht="15" customHeight="1">
      <c r="A47" s="107"/>
      <c r="B47" s="102"/>
      <c r="C47" s="8"/>
      <c r="D47" s="8"/>
      <c r="E47" s="8"/>
      <c r="F47" s="8"/>
      <c r="G47" s="8"/>
      <c r="H47" s="8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41:46" ht="15" customHeight="1">
      <c r="AO48" s="7"/>
      <c r="AP48" s="7"/>
      <c r="AQ48" s="7"/>
      <c r="AR48" s="7"/>
      <c r="AS48" s="7"/>
      <c r="AT48" s="7"/>
    </row>
    <row r="49" spans="1:32" s="7" customFormat="1" ht="15" customHeight="1">
      <c r="A49" s="13" t="s">
        <v>5</v>
      </c>
      <c r="B49" s="15"/>
      <c r="C49" s="175">
        <f>+A50</f>
        <v>19</v>
      </c>
      <c r="D49" s="177"/>
      <c r="E49" s="176"/>
      <c r="F49" s="175">
        <f>+A52</f>
        <v>20</v>
      </c>
      <c r="G49" s="177"/>
      <c r="H49" s="176"/>
      <c r="I49" s="175">
        <f>+A54</f>
        <v>21</v>
      </c>
      <c r="J49" s="177"/>
      <c r="K49" s="176"/>
      <c r="L49" s="175">
        <f>+A56</f>
        <v>22</v>
      </c>
      <c r="M49" s="177"/>
      <c r="N49" s="176"/>
      <c r="O49" s="175">
        <f>+A58</f>
        <v>23</v>
      </c>
      <c r="P49" s="177"/>
      <c r="Q49" s="176"/>
      <c r="R49" s="175">
        <f>A60</f>
        <v>24</v>
      </c>
      <c r="S49" s="177"/>
      <c r="T49" s="176"/>
      <c r="U49" s="4" t="s">
        <v>239</v>
      </c>
      <c r="V49" s="5" t="s">
        <v>211</v>
      </c>
      <c r="W49" s="5" t="s">
        <v>240</v>
      </c>
      <c r="X49" s="5" t="s">
        <v>212</v>
      </c>
      <c r="Y49" s="6" t="s">
        <v>241</v>
      </c>
      <c r="Z49" s="175" t="s">
        <v>242</v>
      </c>
      <c r="AA49" s="176"/>
      <c r="AB49" s="175" t="s">
        <v>243</v>
      </c>
      <c r="AC49" s="177"/>
      <c r="AD49" s="176"/>
      <c r="AE49" s="175" t="s">
        <v>244</v>
      </c>
      <c r="AF49" s="176"/>
    </row>
    <row r="50" spans="1:32" s="7" customFormat="1" ht="15" customHeight="1">
      <c r="A50" s="193">
        <v>19</v>
      </c>
      <c r="B50" s="195" t="str">
        <f>'参加チーム名'!D22</f>
        <v>館ジャングルー</v>
      </c>
      <c r="C50" s="191"/>
      <c r="D50" s="191"/>
      <c r="E50" s="192"/>
      <c r="F50" s="190" t="str">
        <f>IF(F51=""," ",IF(F51&gt;H51,"○",IF(F51&lt;H51,"×","△")))</f>
        <v>×</v>
      </c>
      <c r="G50" s="184"/>
      <c r="H50" s="180"/>
      <c r="I50" s="190" t="str">
        <f>IF(I51=""," ",IF(I51&gt;K51,"○",IF(I51&lt;K51,"×","△")))</f>
        <v>×</v>
      </c>
      <c r="J50" s="184"/>
      <c r="K50" s="180"/>
      <c r="L50" s="190" t="str">
        <f>IF(L51=""," ",IF(L51&gt;N51,"○",IF(L51&lt;N51,"×","△")))</f>
        <v>○</v>
      </c>
      <c r="M50" s="184"/>
      <c r="N50" s="180"/>
      <c r="O50" s="190" t="str">
        <f>IF(O51=""," ",IF(O51&gt;Q51,"○",IF(O51&lt;Q51,"×","△")))</f>
        <v>○</v>
      </c>
      <c r="P50" s="184"/>
      <c r="Q50" s="180"/>
      <c r="R50" s="190" t="str">
        <f>IF(R51=""," ",IF(R51&gt;T51,"○",IF(R51&lt;T51,"×","△")))</f>
        <v>○</v>
      </c>
      <c r="S50" s="184"/>
      <c r="T50" s="180"/>
      <c r="U50" s="182">
        <f>IF(F51&gt;H51,1,0)+IF(I51&gt;K51,1,0)+IF(L51&gt;N51,1,0)+IF(O51&gt;Q51,1,0)+IF(R51&gt;T51,1,0)</f>
        <v>3</v>
      </c>
      <c r="V50" s="184" t="s">
        <v>238</v>
      </c>
      <c r="W50" s="184">
        <f>IF(F51+H51&gt;0,IF(F51=H51,1,0),0)+IF(I51+K51&gt;0,IF(I51=K51,1,0),0)+IF(L51+N51&gt;0,IF(L51=N51,1,0),0)+IF(O51+Q51&gt;0,IF(O51=Q51,1,0),0)+IF(R51+T51&gt;0,IF(R51=T51,1,0),0)</f>
        <v>0</v>
      </c>
      <c r="X50" s="184" t="s">
        <v>238</v>
      </c>
      <c r="Y50" s="180">
        <f>IF(F51&lt;H51,1,0)+IF(I51&lt;K51,1,0)+IF(L51&lt;N51,1,0)+IF(O51&lt;Q51,1,0)+IF(R51&lt;T51,1,0)</f>
        <v>2</v>
      </c>
      <c r="Z50" s="182">
        <f>U50*2+W50*1</f>
        <v>6</v>
      </c>
      <c r="AA50" s="180"/>
      <c r="AB50" s="95" t="s">
        <v>245</v>
      </c>
      <c r="AC50" s="184">
        <f>F51+I51+L51+O51+R51</f>
        <v>41</v>
      </c>
      <c r="AD50" s="180"/>
      <c r="AE50" s="185">
        <v>3</v>
      </c>
      <c r="AF50" s="186"/>
    </row>
    <row r="51" spans="1:32" s="7" customFormat="1" ht="15" customHeight="1">
      <c r="A51" s="194"/>
      <c r="B51" s="196"/>
      <c r="C51" s="191"/>
      <c r="D51" s="191"/>
      <c r="E51" s="192"/>
      <c r="F51" s="101">
        <v>7</v>
      </c>
      <c r="G51" s="96" t="s">
        <v>213</v>
      </c>
      <c r="H51" s="100">
        <v>8</v>
      </c>
      <c r="I51" s="101">
        <v>8</v>
      </c>
      <c r="J51" s="96" t="s">
        <v>213</v>
      </c>
      <c r="K51" s="100">
        <v>9</v>
      </c>
      <c r="L51" s="101">
        <v>8</v>
      </c>
      <c r="M51" s="96" t="s">
        <v>213</v>
      </c>
      <c r="N51" s="100">
        <v>7</v>
      </c>
      <c r="O51" s="101">
        <v>10</v>
      </c>
      <c r="P51" s="96" t="s">
        <v>213</v>
      </c>
      <c r="Q51" s="100">
        <v>4</v>
      </c>
      <c r="R51" s="101">
        <v>8</v>
      </c>
      <c r="S51" s="96" t="s">
        <v>213</v>
      </c>
      <c r="T51" s="100">
        <v>7</v>
      </c>
      <c r="U51" s="183"/>
      <c r="V51" s="189"/>
      <c r="W51" s="189"/>
      <c r="X51" s="189"/>
      <c r="Y51" s="174"/>
      <c r="Z51" s="183"/>
      <c r="AA51" s="181"/>
      <c r="AB51" s="97" t="s">
        <v>2</v>
      </c>
      <c r="AC51" s="189">
        <f>H51+K51+N51+Q51+T51</f>
        <v>35</v>
      </c>
      <c r="AD51" s="181"/>
      <c r="AE51" s="187"/>
      <c r="AF51" s="188"/>
    </row>
    <row r="52" spans="1:32" s="7" customFormat="1" ht="15" customHeight="1">
      <c r="A52" s="193">
        <v>20</v>
      </c>
      <c r="B52" s="195" t="str">
        <f>'参加チーム名'!D23</f>
        <v>月見レッドアーマーズ</v>
      </c>
      <c r="C52" s="197" t="str">
        <f>IF(C53=""," ",IF(C53&gt;E53,"○",IF(C53&lt;E53,"×","△")))</f>
        <v>○</v>
      </c>
      <c r="D52" s="184"/>
      <c r="E52" s="180"/>
      <c r="F52" s="191"/>
      <c r="G52" s="191"/>
      <c r="H52" s="192"/>
      <c r="I52" s="190" t="str">
        <f>IF(I53=""," ",IF(I53&gt;K53,"○",IF(I53&lt;K53,"×","△")))</f>
        <v>×</v>
      </c>
      <c r="J52" s="184"/>
      <c r="K52" s="180"/>
      <c r="L52" s="190" t="str">
        <f>IF(L53=""," ",IF(L53&gt;N53,"○",IF(L53&lt;N53,"×","△")))</f>
        <v>△</v>
      </c>
      <c r="M52" s="184"/>
      <c r="N52" s="180"/>
      <c r="O52" s="190" t="str">
        <f>IF(O53=""," ",IF(O53&gt;Q53,"○",IF(O53&lt;Q53,"×","△")))</f>
        <v>○</v>
      </c>
      <c r="P52" s="184"/>
      <c r="Q52" s="180"/>
      <c r="R52" s="190" t="str">
        <f>IF(R53=""," ",IF(R53&gt;T53,"○",IF(R53&lt;T53,"×","△")))</f>
        <v>○</v>
      </c>
      <c r="S52" s="184"/>
      <c r="T52" s="180"/>
      <c r="U52" s="184">
        <f>IF(C53&gt;E53,1,0)+IF(I53&gt;K53,1,0)+IF(L53&gt;N53,1,0)+IF(O53&gt;Q53,1,0)+IF(R53&gt;T53,1,0)</f>
        <v>3</v>
      </c>
      <c r="V52" s="184" t="s">
        <v>238</v>
      </c>
      <c r="W52" s="184">
        <f>IF(C53+E53&gt;0,IF(C53=E53,1,0),0)+IF(I53+K53&gt;0,IF(I53=K53,1,0),0)+IF(L53+N53&gt;0,IF(L53=N53,1,0),0)+IF(O53+Q53&gt;0,IF(O53=Q53,1,0),0)+IF(R53+T53&gt;0,IF(R53=T53,1,0),0)</f>
        <v>1</v>
      </c>
      <c r="X52" s="184" t="s">
        <v>238</v>
      </c>
      <c r="Y52" s="180">
        <f>IF(C53&lt;E53,1,0)+IF(I53&lt;K53,1,0)+IF(L53&lt;N53,1,0)+IF(O53&lt;Q53,1,0)+IF(R53&lt;T53,1,0)</f>
        <v>1</v>
      </c>
      <c r="Z52" s="182">
        <f>U52*2+W52*1</f>
        <v>7</v>
      </c>
      <c r="AA52" s="180"/>
      <c r="AB52" s="95" t="s">
        <v>245</v>
      </c>
      <c r="AC52" s="184">
        <f>C53+I53+L53+O53+R53</f>
        <v>40</v>
      </c>
      <c r="AD52" s="180"/>
      <c r="AE52" s="185">
        <v>2</v>
      </c>
      <c r="AF52" s="186"/>
    </row>
    <row r="53" spans="1:32" s="7" customFormat="1" ht="15" customHeight="1">
      <c r="A53" s="194"/>
      <c r="B53" s="196"/>
      <c r="C53" s="98">
        <f>H51</f>
        <v>8</v>
      </c>
      <c r="D53" s="98" t="s">
        <v>213</v>
      </c>
      <c r="E53" s="99">
        <f>F51</f>
        <v>7</v>
      </c>
      <c r="F53" s="191"/>
      <c r="G53" s="191"/>
      <c r="H53" s="192"/>
      <c r="I53" s="101">
        <v>6</v>
      </c>
      <c r="J53" s="96" t="s">
        <v>213</v>
      </c>
      <c r="K53" s="100">
        <v>11</v>
      </c>
      <c r="L53" s="101">
        <v>6</v>
      </c>
      <c r="M53" s="96" t="s">
        <v>213</v>
      </c>
      <c r="N53" s="100">
        <v>6</v>
      </c>
      <c r="O53" s="101">
        <v>10</v>
      </c>
      <c r="P53" s="96" t="s">
        <v>213</v>
      </c>
      <c r="Q53" s="100">
        <v>8</v>
      </c>
      <c r="R53" s="101">
        <v>10</v>
      </c>
      <c r="S53" s="96" t="s">
        <v>213</v>
      </c>
      <c r="T53" s="100">
        <v>9</v>
      </c>
      <c r="U53" s="189"/>
      <c r="V53" s="189"/>
      <c r="W53" s="189"/>
      <c r="X53" s="189"/>
      <c r="Y53" s="181"/>
      <c r="Z53" s="183"/>
      <c r="AA53" s="181"/>
      <c r="AB53" s="97" t="s">
        <v>2</v>
      </c>
      <c r="AC53" s="189">
        <f>E53+K53+N53+Q53+T53</f>
        <v>41</v>
      </c>
      <c r="AD53" s="181"/>
      <c r="AE53" s="187"/>
      <c r="AF53" s="188"/>
    </row>
    <row r="54" spans="1:32" s="7" customFormat="1" ht="15" customHeight="1">
      <c r="A54" s="193">
        <v>21</v>
      </c>
      <c r="B54" s="195" t="str">
        <f>'参加チーム名'!D24</f>
        <v>ブルースターキング</v>
      </c>
      <c r="C54" s="197" t="str">
        <f>IF(C55=""," ",IF(C55&gt;E55,"○",IF(C55&lt;E55,"×","△")))</f>
        <v>○</v>
      </c>
      <c r="D54" s="184"/>
      <c r="E54" s="180"/>
      <c r="F54" s="197" t="str">
        <f>IF(F55=""," ",IF(F55&gt;H55,"○",IF(F55&lt;H55,"×","△")))</f>
        <v>○</v>
      </c>
      <c r="G54" s="184"/>
      <c r="H54" s="180"/>
      <c r="I54" s="191"/>
      <c r="J54" s="191"/>
      <c r="K54" s="192"/>
      <c r="L54" s="190" t="str">
        <f>IF(L55=""," ",IF(L55&gt;N55,"○",IF(L55&lt;N55,"×","△")))</f>
        <v>×</v>
      </c>
      <c r="M54" s="184"/>
      <c r="N54" s="180"/>
      <c r="O54" s="190" t="str">
        <f>IF(O55=""," ",IF(O55&gt;Q55,"○",IF(O55&lt;Q55,"×","△")))</f>
        <v>○</v>
      </c>
      <c r="P54" s="184"/>
      <c r="Q54" s="180"/>
      <c r="R54" s="190" t="str">
        <f>IF(R55=""," ",IF(R55&gt;T55,"○",IF(R55&lt;T55,"×","△")))</f>
        <v>△</v>
      </c>
      <c r="S54" s="184"/>
      <c r="T54" s="180"/>
      <c r="U54" s="182">
        <f>IF(C55&gt;E55,1,0)+IF(F55&gt;H55,1,0)+IF(L55&gt;N55,1,0)+IF(O55&gt;Q55,1,0)+IF(R55&gt;T55,1,0)</f>
        <v>3</v>
      </c>
      <c r="V54" s="184" t="s">
        <v>238</v>
      </c>
      <c r="W54" s="184">
        <f>IF(C55+E55&gt;0,IF(C55=E55,1,0),0)+IF(F55+H55&gt;0,IF(F55=H55,1,0),0)+IF(L55+N55&gt;0,IF(L55=N55,1,0),0)+IF(O55+Q55&gt;0,IF(O55=Q55,1,0),0)+IF(R55+T55&gt;0,IF(R55=T55,1,0),0)</f>
        <v>1</v>
      </c>
      <c r="X54" s="184" t="s">
        <v>238</v>
      </c>
      <c r="Y54" s="180">
        <f>IF(C55&lt;E55,1,0)+IF(F55&lt;H55,1,0)+IF(L55&lt;N55,1,0)+IF(O55&lt;Q55,1,0)+IF(R55&lt;T55,1,0)</f>
        <v>1</v>
      </c>
      <c r="Z54" s="182">
        <f>U54*2+W54*1</f>
        <v>7</v>
      </c>
      <c r="AA54" s="180"/>
      <c r="AB54" s="95" t="s">
        <v>245</v>
      </c>
      <c r="AC54" s="184">
        <f>C55+F55+L55+O55+R55</f>
        <v>44</v>
      </c>
      <c r="AD54" s="180"/>
      <c r="AE54" s="185">
        <v>1</v>
      </c>
      <c r="AF54" s="186"/>
    </row>
    <row r="55" spans="1:32" s="7" customFormat="1" ht="15" customHeight="1">
      <c r="A55" s="194"/>
      <c r="B55" s="196"/>
      <c r="C55" s="96">
        <f>K51</f>
        <v>9</v>
      </c>
      <c r="D55" s="96" t="s">
        <v>213</v>
      </c>
      <c r="E55" s="100">
        <f>I51</f>
        <v>8</v>
      </c>
      <c r="F55" s="98">
        <f>K53</f>
        <v>11</v>
      </c>
      <c r="G55" s="98" t="s">
        <v>213</v>
      </c>
      <c r="H55" s="99">
        <f>I53</f>
        <v>6</v>
      </c>
      <c r="I55" s="191"/>
      <c r="J55" s="191"/>
      <c r="K55" s="192"/>
      <c r="L55" s="97">
        <v>6</v>
      </c>
      <c r="M55" s="96" t="s">
        <v>213</v>
      </c>
      <c r="N55" s="103">
        <v>9</v>
      </c>
      <c r="O55" s="97">
        <v>10</v>
      </c>
      <c r="P55" s="96" t="s">
        <v>213</v>
      </c>
      <c r="Q55" s="103">
        <v>7</v>
      </c>
      <c r="R55" s="97">
        <v>8</v>
      </c>
      <c r="S55" s="96" t="s">
        <v>213</v>
      </c>
      <c r="T55" s="103">
        <v>8</v>
      </c>
      <c r="U55" s="183"/>
      <c r="V55" s="189"/>
      <c r="W55" s="189"/>
      <c r="X55" s="189"/>
      <c r="Y55" s="181"/>
      <c r="Z55" s="183"/>
      <c r="AA55" s="181"/>
      <c r="AB55" s="97" t="s">
        <v>2</v>
      </c>
      <c r="AC55" s="189">
        <f>E55+H55+N55+Q55+T55</f>
        <v>38</v>
      </c>
      <c r="AD55" s="181"/>
      <c r="AE55" s="187"/>
      <c r="AF55" s="188"/>
    </row>
    <row r="56" spans="1:32" s="7" customFormat="1" ht="15" customHeight="1">
      <c r="A56" s="193">
        <v>22</v>
      </c>
      <c r="B56" s="195" t="str">
        <f>'参加チーム名'!D25</f>
        <v>ソウルチャレンジャー</v>
      </c>
      <c r="C56" s="197" t="str">
        <f>IF(C57=""," ",IF(C57&gt;E57,"○",IF(C57&lt;E57,"×","△")))</f>
        <v>×</v>
      </c>
      <c r="D56" s="184"/>
      <c r="E56" s="180"/>
      <c r="F56" s="190" t="str">
        <f>IF(F57=""," ",IF(F57&gt;H57,"○",IF(F57&lt;H57,"×","△")))</f>
        <v>△</v>
      </c>
      <c r="G56" s="184"/>
      <c r="H56" s="180"/>
      <c r="I56" s="190" t="str">
        <f>IF(I57=""," ",IF(I57&gt;K57,"○",IF(I57&lt;K57,"×","△")))</f>
        <v>○</v>
      </c>
      <c r="J56" s="184"/>
      <c r="K56" s="180"/>
      <c r="L56" s="191"/>
      <c r="M56" s="191"/>
      <c r="N56" s="192"/>
      <c r="O56" s="190" t="str">
        <f>IF(O57=""," ",IF(O57&gt;Q57,"○",IF(O57&lt;Q57,"×","△")))</f>
        <v>×</v>
      </c>
      <c r="P56" s="184"/>
      <c r="Q56" s="180"/>
      <c r="R56" s="190" t="str">
        <f>IF(R57=""," ",IF(R57&gt;T57,"○",IF(R57&lt;T57,"×","△")))</f>
        <v>×</v>
      </c>
      <c r="S56" s="184"/>
      <c r="T56" s="180"/>
      <c r="U56" s="182">
        <f>IF(C57&gt;E57,1,0)+IF(F57&gt;H57,1,0)+IF(I57&gt;K57,1,0)+IF(O57&gt;Q57,1,0)+IF(R57&gt;T57,1,0)</f>
        <v>1</v>
      </c>
      <c r="V56" s="184" t="s">
        <v>238</v>
      </c>
      <c r="W56" s="184">
        <f>IF(C57+E57&gt;0,IF(C57=E57,1,0),0)+IF(F57+H57&gt;0,IF(F57=H57,1,0),0)+IF(I57+K57&gt;0,IF(I57=K57,1,0),0)+IF(O57+Q57&gt;0,IF(O57=Q57,1,0),0)+IF(R57+T57&gt;0,IF(R57=T57,1,0),0)</f>
        <v>1</v>
      </c>
      <c r="X56" s="184" t="s">
        <v>238</v>
      </c>
      <c r="Y56" s="180">
        <f>IF(C57&lt;E57,1,0)+IF(F57&lt;H57,1,0)+IF(I57&lt;K57,1,0)+IF(O57&lt;Q57,1,0)+IF(R57&lt;T57,1,0)</f>
        <v>3</v>
      </c>
      <c r="Z56" s="182">
        <f>U56*2+W56*1</f>
        <v>3</v>
      </c>
      <c r="AA56" s="180"/>
      <c r="AB56" s="95" t="s">
        <v>245</v>
      </c>
      <c r="AC56" s="184">
        <f>C57+F57+I57+O57+R57</f>
        <v>33</v>
      </c>
      <c r="AD56" s="180"/>
      <c r="AE56" s="185">
        <v>5</v>
      </c>
      <c r="AF56" s="186"/>
    </row>
    <row r="57" spans="1:32" s="7" customFormat="1" ht="15" customHeight="1">
      <c r="A57" s="194"/>
      <c r="B57" s="196"/>
      <c r="C57" s="96">
        <f>N51</f>
        <v>7</v>
      </c>
      <c r="D57" s="96" t="s">
        <v>213</v>
      </c>
      <c r="E57" s="100">
        <f>L51</f>
        <v>8</v>
      </c>
      <c r="F57" s="101">
        <f>N53</f>
        <v>6</v>
      </c>
      <c r="G57" s="96" t="s">
        <v>213</v>
      </c>
      <c r="H57" s="100">
        <f>L53</f>
        <v>6</v>
      </c>
      <c r="I57" s="101">
        <f>N55</f>
        <v>9</v>
      </c>
      <c r="J57" s="96" t="s">
        <v>213</v>
      </c>
      <c r="K57" s="100">
        <f>L55</f>
        <v>6</v>
      </c>
      <c r="L57" s="191"/>
      <c r="M57" s="191"/>
      <c r="N57" s="192"/>
      <c r="O57" s="97">
        <v>3</v>
      </c>
      <c r="P57" s="96" t="s">
        <v>213</v>
      </c>
      <c r="Q57" s="103">
        <v>9</v>
      </c>
      <c r="R57" s="97">
        <v>8</v>
      </c>
      <c r="S57" s="96" t="s">
        <v>213</v>
      </c>
      <c r="T57" s="103">
        <v>10</v>
      </c>
      <c r="U57" s="183"/>
      <c r="V57" s="189"/>
      <c r="W57" s="189"/>
      <c r="X57" s="189"/>
      <c r="Y57" s="181"/>
      <c r="Z57" s="183"/>
      <c r="AA57" s="181"/>
      <c r="AB57" s="97" t="s">
        <v>2</v>
      </c>
      <c r="AC57" s="189">
        <f>E57+H57+K57+Q57+T57</f>
        <v>39</v>
      </c>
      <c r="AD57" s="181"/>
      <c r="AE57" s="187"/>
      <c r="AF57" s="188"/>
    </row>
    <row r="58" spans="1:32" s="7" customFormat="1" ht="15" customHeight="1">
      <c r="A58" s="193">
        <v>23</v>
      </c>
      <c r="B58" s="195" t="str">
        <f>'参加チーム名'!D26</f>
        <v>韮川ファイターズ</v>
      </c>
      <c r="C58" s="197" t="str">
        <f>IF(C59=""," ",IF(C59&gt;E59,"○",IF(C59&lt;E59,"×","△")))</f>
        <v>×</v>
      </c>
      <c r="D58" s="184"/>
      <c r="E58" s="180"/>
      <c r="F58" s="190" t="str">
        <f>IF(F59=""," ",IF(F59&gt;H59,"○",IF(F59&lt;H59,"×","△")))</f>
        <v>×</v>
      </c>
      <c r="G58" s="184"/>
      <c r="H58" s="180"/>
      <c r="I58" s="190" t="str">
        <f>IF(I59=""," ",IF(I59&gt;K59,"○",IF(I59&lt;K59,"×","△")))</f>
        <v>×</v>
      </c>
      <c r="J58" s="184"/>
      <c r="K58" s="180"/>
      <c r="L58" s="190" t="str">
        <f>IF(L59=""," ",IF(L59&gt;N59,"○",IF(L59&lt;N59,"×","△")))</f>
        <v>○</v>
      </c>
      <c r="M58" s="184"/>
      <c r="N58" s="180"/>
      <c r="O58" s="191"/>
      <c r="P58" s="191"/>
      <c r="Q58" s="192"/>
      <c r="R58" s="190" t="str">
        <f>IF(R59=""," ",IF(R59&gt;T59,"○",IF(R59&lt;T59,"×","△")))</f>
        <v>×</v>
      </c>
      <c r="S58" s="184"/>
      <c r="T58" s="180"/>
      <c r="U58" s="182">
        <f>IF(C59&gt;E59,1,0)+IF(F59&gt;H59,1,0)+IF(I59&gt;K59,1,0)+IF(L59&gt;N59,1,0)+IF(R59&gt;T59,1,0)</f>
        <v>1</v>
      </c>
      <c r="V58" s="184" t="s">
        <v>238</v>
      </c>
      <c r="W58" s="184">
        <f>IF(C59+E59&gt;0,IF(C59=E59,1,0),0)+IF(F59+H59&gt;0,IF(F59=H59,1,0),0)+IF(I59+K59&gt;0,IF(I59=K59,1,0),0)+IF(L59+N59&gt;0,IF(L59=N59,1,0),0)+IF(R59+T59&gt;0,IF(R59=T59,1,0),0)</f>
        <v>0</v>
      </c>
      <c r="X58" s="184" t="s">
        <v>238</v>
      </c>
      <c r="Y58" s="180">
        <f>IF(C59&lt;E59,1,0)+IF(F59&lt;H59,1,0)+IF(I59&lt;K59,1,0)+IF(L59&lt;N59,1,0)+IF(R59&lt;T59,1,0)</f>
        <v>4</v>
      </c>
      <c r="Z58" s="182">
        <f>U58*2+W58*1</f>
        <v>2</v>
      </c>
      <c r="AA58" s="180"/>
      <c r="AB58" s="95" t="s">
        <v>245</v>
      </c>
      <c r="AC58" s="184">
        <f>C59+F59+I59+L59+R59</f>
        <v>35</v>
      </c>
      <c r="AD58" s="180"/>
      <c r="AE58" s="185">
        <v>6</v>
      </c>
      <c r="AF58" s="186"/>
    </row>
    <row r="59" spans="1:37" s="7" customFormat="1" ht="15" customHeight="1">
      <c r="A59" s="194"/>
      <c r="B59" s="196"/>
      <c r="C59" s="96">
        <f>Q51</f>
        <v>4</v>
      </c>
      <c r="D59" s="96" t="s">
        <v>213</v>
      </c>
      <c r="E59" s="100">
        <f>O51</f>
        <v>10</v>
      </c>
      <c r="F59" s="101">
        <f>Q53</f>
        <v>8</v>
      </c>
      <c r="G59" s="96" t="s">
        <v>213</v>
      </c>
      <c r="H59" s="100">
        <f>O53</f>
        <v>10</v>
      </c>
      <c r="I59" s="101">
        <f>Q55</f>
        <v>7</v>
      </c>
      <c r="J59" s="96" t="s">
        <v>213</v>
      </c>
      <c r="K59" s="100">
        <f>O55</f>
        <v>10</v>
      </c>
      <c r="L59" s="101">
        <f>Q57</f>
        <v>9</v>
      </c>
      <c r="M59" s="96" t="s">
        <v>213</v>
      </c>
      <c r="N59" s="100">
        <f>O57</f>
        <v>3</v>
      </c>
      <c r="O59" s="191"/>
      <c r="P59" s="191"/>
      <c r="Q59" s="192"/>
      <c r="R59" s="97">
        <v>7</v>
      </c>
      <c r="S59" s="96" t="s">
        <v>213</v>
      </c>
      <c r="T59" s="103">
        <v>9</v>
      </c>
      <c r="U59" s="183"/>
      <c r="V59" s="189"/>
      <c r="W59" s="189"/>
      <c r="X59" s="189"/>
      <c r="Y59" s="181"/>
      <c r="Z59" s="183"/>
      <c r="AA59" s="181"/>
      <c r="AB59" s="97" t="s">
        <v>2</v>
      </c>
      <c r="AC59" s="189">
        <f>E59+H59+K59+N59+T59</f>
        <v>42</v>
      </c>
      <c r="AD59" s="181"/>
      <c r="AE59" s="187"/>
      <c r="AF59" s="188"/>
      <c r="AG59" s="2"/>
      <c r="AH59" s="2"/>
      <c r="AI59" s="2"/>
      <c r="AJ59" s="2"/>
      <c r="AK59" s="2"/>
    </row>
    <row r="60" spans="1:32" s="7" customFormat="1" ht="15" customHeight="1">
      <c r="A60" s="193">
        <v>24</v>
      </c>
      <c r="B60" s="195" t="str">
        <f>'参加チーム名'!D27</f>
        <v>千葉ドラーズ</v>
      </c>
      <c r="C60" s="197" t="str">
        <f>IF(C61=""," ",IF(C61&gt;E61,"○",IF(C61&lt;E61,"×","△")))</f>
        <v>×</v>
      </c>
      <c r="D60" s="184"/>
      <c r="E60" s="180"/>
      <c r="F60" s="190" t="str">
        <f>IF(F61=""," ",IF(F61&gt;H61,"○",IF(F61&lt;H61,"×","△")))</f>
        <v>×</v>
      </c>
      <c r="G60" s="184"/>
      <c r="H60" s="180"/>
      <c r="I60" s="190" t="str">
        <f>IF(I61=""," ",IF(I61&gt;K61,"○",IF(I61&lt;K61,"×","△")))</f>
        <v>△</v>
      </c>
      <c r="J60" s="184"/>
      <c r="K60" s="180"/>
      <c r="L60" s="190" t="str">
        <f>IF(L61=""," ",IF(L61&gt;N61,"○",IF(L61&lt;N61,"×","△")))</f>
        <v>○</v>
      </c>
      <c r="M60" s="184"/>
      <c r="N60" s="180"/>
      <c r="O60" s="190" t="str">
        <f>IF(O61=""," ",IF(O61&gt;Q61,"○",IF(O61&lt;Q61,"×","△")))</f>
        <v>○</v>
      </c>
      <c r="P60" s="184"/>
      <c r="Q60" s="180"/>
      <c r="R60" s="191"/>
      <c r="S60" s="191"/>
      <c r="T60" s="192"/>
      <c r="U60" s="182">
        <f>IF(C61&gt;E61,1,0)+IF(F61&gt;H61,1,0)+IF(I61&gt;K61,1,0)+IF(L61&gt;N61,1,0)+IF(O61&gt;Q61,1,0)</f>
        <v>2</v>
      </c>
      <c r="V60" s="184" t="s">
        <v>238</v>
      </c>
      <c r="W60" s="184">
        <f>IF(C61+E61&gt;0,IF(C61=E61,1,0),0)+IF(F61+H61&gt;0,IF(F61=H61,1,0),0)+IF(I61+K61&gt;0,IF(I61=K61,1,0),0)+IF(L61+N61&gt;0,IF(L61=N61,1,0),0)+IF(O61+Q61&gt;0,IF(O61=Q61,1,0),0)</f>
        <v>1</v>
      </c>
      <c r="X60" s="184" t="s">
        <v>238</v>
      </c>
      <c r="Y60" s="180">
        <f>IF(C61&lt;E61,1,0)+IF(F61&lt;H61,1,0)+IF(I61&lt;K61,1,0)+IF(L61&lt;N61,1,0)+IF(O61&lt;Q61,1,0)</f>
        <v>2</v>
      </c>
      <c r="Z60" s="182">
        <f>U60*2+W60*1</f>
        <v>5</v>
      </c>
      <c r="AA60" s="180"/>
      <c r="AB60" s="95" t="s">
        <v>245</v>
      </c>
      <c r="AC60" s="184">
        <f>C61+F61+I61+L61+O61</f>
        <v>43</v>
      </c>
      <c r="AD60" s="180"/>
      <c r="AE60" s="185">
        <v>4</v>
      </c>
      <c r="AF60" s="186"/>
    </row>
    <row r="61" spans="1:37" s="7" customFormat="1" ht="15" customHeight="1">
      <c r="A61" s="194"/>
      <c r="B61" s="196"/>
      <c r="C61" s="96">
        <f>T51</f>
        <v>7</v>
      </c>
      <c r="D61" s="96" t="s">
        <v>213</v>
      </c>
      <c r="E61" s="100">
        <f>R51</f>
        <v>8</v>
      </c>
      <c r="F61" s="101">
        <f>T53</f>
        <v>9</v>
      </c>
      <c r="G61" s="96" t="s">
        <v>213</v>
      </c>
      <c r="H61" s="100">
        <f>R53</f>
        <v>10</v>
      </c>
      <c r="I61" s="101">
        <f>T55</f>
        <v>8</v>
      </c>
      <c r="J61" s="96" t="s">
        <v>213</v>
      </c>
      <c r="K61" s="100">
        <f>R55</f>
        <v>8</v>
      </c>
      <c r="L61" s="101">
        <f>T57</f>
        <v>10</v>
      </c>
      <c r="M61" s="96" t="s">
        <v>213</v>
      </c>
      <c r="N61" s="100">
        <f>R57</f>
        <v>8</v>
      </c>
      <c r="O61" s="101">
        <f>T59</f>
        <v>9</v>
      </c>
      <c r="P61" s="96" t="s">
        <v>213</v>
      </c>
      <c r="Q61" s="100">
        <f>R59</f>
        <v>7</v>
      </c>
      <c r="R61" s="191"/>
      <c r="S61" s="191"/>
      <c r="T61" s="192"/>
      <c r="U61" s="183"/>
      <c r="V61" s="189"/>
      <c r="W61" s="189"/>
      <c r="X61" s="189"/>
      <c r="Y61" s="181"/>
      <c r="Z61" s="183"/>
      <c r="AA61" s="181"/>
      <c r="AB61" s="97" t="s">
        <v>2</v>
      </c>
      <c r="AC61" s="189">
        <f>E61+H61+K61+N61+Q61</f>
        <v>41</v>
      </c>
      <c r="AD61" s="181"/>
      <c r="AE61" s="187"/>
      <c r="AF61" s="188"/>
      <c r="AG61" s="2"/>
      <c r="AH61" s="2"/>
      <c r="AI61" s="2"/>
      <c r="AJ61" s="2"/>
      <c r="AK61" s="2"/>
    </row>
    <row r="62" spans="1:29" s="7" customFormat="1" ht="15" customHeight="1">
      <c r="A62" s="107"/>
      <c r="B62" s="102"/>
      <c r="C62" s="8"/>
      <c r="D62" s="8"/>
      <c r="E62" s="8"/>
      <c r="F62" s="8"/>
      <c r="G62" s="8"/>
      <c r="H62" s="8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s="7" customFormat="1" ht="15" customHeight="1">
      <c r="A63" s="107"/>
      <c r="B63" s="102"/>
      <c r="C63" s="8"/>
      <c r="D63" s="8"/>
      <c r="E63" s="8"/>
      <c r="F63" s="8"/>
      <c r="G63" s="8"/>
      <c r="H63" s="8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s="7" customFormat="1" ht="15" customHeight="1">
      <c r="A64" s="107"/>
      <c r="B64" s="102"/>
      <c r="C64" s="8"/>
      <c r="D64" s="8"/>
      <c r="E64" s="8"/>
      <c r="F64" s="8"/>
      <c r="G64" s="8"/>
      <c r="H64" s="8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41:46" ht="15" customHeight="1">
      <c r="AO65" s="7"/>
      <c r="AP65" s="7"/>
      <c r="AQ65" s="7"/>
      <c r="AR65" s="7"/>
      <c r="AS65" s="7"/>
      <c r="AT65" s="7"/>
    </row>
    <row r="66" spans="1:32" s="7" customFormat="1" ht="15" customHeight="1">
      <c r="A66" s="13" t="s">
        <v>6</v>
      </c>
      <c r="B66" s="15"/>
      <c r="C66" s="175">
        <f>+A67</f>
        <v>25</v>
      </c>
      <c r="D66" s="177"/>
      <c r="E66" s="176"/>
      <c r="F66" s="175">
        <f>+A69</f>
        <v>26</v>
      </c>
      <c r="G66" s="177"/>
      <c r="H66" s="176"/>
      <c r="I66" s="175">
        <f>+A71</f>
        <v>27</v>
      </c>
      <c r="J66" s="177"/>
      <c r="K66" s="176"/>
      <c r="L66" s="175">
        <f>+A73</f>
        <v>28</v>
      </c>
      <c r="M66" s="177"/>
      <c r="N66" s="176"/>
      <c r="O66" s="175">
        <f>+A75</f>
        <v>29</v>
      </c>
      <c r="P66" s="177"/>
      <c r="Q66" s="176"/>
      <c r="R66" s="175">
        <f>A77</f>
        <v>30</v>
      </c>
      <c r="S66" s="177"/>
      <c r="T66" s="176"/>
      <c r="U66" s="4" t="s">
        <v>239</v>
      </c>
      <c r="V66" s="5" t="s">
        <v>211</v>
      </c>
      <c r="W66" s="5" t="s">
        <v>240</v>
      </c>
      <c r="X66" s="5" t="s">
        <v>212</v>
      </c>
      <c r="Y66" s="6" t="s">
        <v>241</v>
      </c>
      <c r="Z66" s="175" t="s">
        <v>242</v>
      </c>
      <c r="AA66" s="176"/>
      <c r="AB66" s="175" t="s">
        <v>243</v>
      </c>
      <c r="AC66" s="177"/>
      <c r="AD66" s="176"/>
      <c r="AE66" s="175" t="s">
        <v>244</v>
      </c>
      <c r="AF66" s="176"/>
    </row>
    <row r="67" spans="1:32" s="7" customFormat="1" ht="15" customHeight="1">
      <c r="A67" s="193">
        <v>25</v>
      </c>
      <c r="B67" s="195" t="str">
        <f>'参加チーム名'!D28</f>
        <v>ＴＲＹ－ＰＡＣ</v>
      </c>
      <c r="C67" s="191"/>
      <c r="D67" s="191"/>
      <c r="E67" s="192"/>
      <c r="F67" s="190" t="str">
        <f>IF(F68=""," ",IF(F68&gt;H68,"○",IF(F68&lt;H68,"×","△")))</f>
        <v>○</v>
      </c>
      <c r="G67" s="184"/>
      <c r="H67" s="180"/>
      <c r="I67" s="190" t="str">
        <f>IF(I68=""," ",IF(I68&gt;K68,"○",IF(I68&lt;K68,"×","△")))</f>
        <v>○</v>
      </c>
      <c r="J67" s="184"/>
      <c r="K67" s="180"/>
      <c r="L67" s="190" t="str">
        <f>IF(L68=""," ",IF(L68&gt;N68,"○",IF(L68&lt;N68,"×","△")))</f>
        <v>○</v>
      </c>
      <c r="M67" s="184"/>
      <c r="N67" s="180"/>
      <c r="O67" s="190" t="str">
        <f>IF(O68=""," ",IF(O68&gt;Q68,"○",IF(O68&lt;Q68,"×","△")))</f>
        <v>○</v>
      </c>
      <c r="P67" s="184"/>
      <c r="Q67" s="180"/>
      <c r="R67" s="190" t="str">
        <f>IF(R68=""," ",IF(R68&gt;T68,"○",IF(R68&lt;T68,"×","△")))</f>
        <v>△</v>
      </c>
      <c r="S67" s="184"/>
      <c r="T67" s="180"/>
      <c r="U67" s="182">
        <f>IF(F68&gt;H68,1,0)+IF(I68&gt;K68,1,0)+IF(L68&gt;N68,1,0)+IF(O68&gt;Q68,1,0)+IF(R68&gt;T68,1,0)</f>
        <v>4</v>
      </c>
      <c r="V67" s="184" t="s">
        <v>238</v>
      </c>
      <c r="W67" s="184">
        <f>IF(F68+H68&gt;0,IF(F68=H68,1,0),0)+IF(I68+K68&gt;0,IF(I68=K68,1,0),0)+IF(L68+N68&gt;0,IF(L68=N68,1,0),0)+IF(O68+Q68&gt;0,IF(O68=Q68,1,0),0)+IF(R68+T68&gt;0,IF(R68=T68,1,0),0)</f>
        <v>1</v>
      </c>
      <c r="X67" s="184" t="s">
        <v>238</v>
      </c>
      <c r="Y67" s="180">
        <f>IF(F68&lt;H68,1,0)+IF(I68&lt;K68,1,0)+IF(L68&lt;N68,1,0)+IF(O68&lt;Q68,1,0)+IF(R68&lt;T68,1,0)</f>
        <v>0</v>
      </c>
      <c r="Z67" s="182">
        <f>U67*2+W67*1</f>
        <v>9</v>
      </c>
      <c r="AA67" s="180"/>
      <c r="AB67" s="95" t="s">
        <v>245</v>
      </c>
      <c r="AC67" s="184">
        <f>F68+I68+L68+O68+R68</f>
        <v>43</v>
      </c>
      <c r="AD67" s="180"/>
      <c r="AE67" s="185">
        <v>1</v>
      </c>
      <c r="AF67" s="186"/>
    </row>
    <row r="68" spans="1:32" s="7" customFormat="1" ht="15" customHeight="1">
      <c r="A68" s="194"/>
      <c r="B68" s="196"/>
      <c r="C68" s="191"/>
      <c r="D68" s="191"/>
      <c r="E68" s="192"/>
      <c r="F68" s="101">
        <v>9</v>
      </c>
      <c r="G68" s="96" t="s">
        <v>213</v>
      </c>
      <c r="H68" s="100">
        <v>6</v>
      </c>
      <c r="I68" s="101">
        <v>8</v>
      </c>
      <c r="J68" s="96" t="s">
        <v>213</v>
      </c>
      <c r="K68" s="100">
        <v>6</v>
      </c>
      <c r="L68" s="101">
        <v>11</v>
      </c>
      <c r="M68" s="96" t="s">
        <v>213</v>
      </c>
      <c r="N68" s="100">
        <v>6</v>
      </c>
      <c r="O68" s="101">
        <v>9</v>
      </c>
      <c r="P68" s="96" t="s">
        <v>213</v>
      </c>
      <c r="Q68" s="100">
        <v>7</v>
      </c>
      <c r="R68" s="101">
        <v>6</v>
      </c>
      <c r="S68" s="96" t="s">
        <v>213</v>
      </c>
      <c r="T68" s="100">
        <v>6</v>
      </c>
      <c r="U68" s="183"/>
      <c r="V68" s="189"/>
      <c r="W68" s="189"/>
      <c r="X68" s="189"/>
      <c r="Y68" s="174"/>
      <c r="Z68" s="183"/>
      <c r="AA68" s="181"/>
      <c r="AB68" s="97" t="s">
        <v>2</v>
      </c>
      <c r="AC68" s="189">
        <f>H68+K68+N68+Q68+T68</f>
        <v>31</v>
      </c>
      <c r="AD68" s="181"/>
      <c r="AE68" s="187"/>
      <c r="AF68" s="188"/>
    </row>
    <row r="69" spans="1:32" s="7" customFormat="1" ht="15" customHeight="1">
      <c r="A69" s="193">
        <v>26</v>
      </c>
      <c r="B69" s="195" t="str">
        <f>'参加チーム名'!D29</f>
        <v>Ｇ．Ｔ．Ｏ．☆　ＡＳＵＣＯＭＥ</v>
      </c>
      <c r="C69" s="197" t="str">
        <f>IF(C70=""," ",IF(C70&gt;E70,"○",IF(C70&lt;E70,"×","△")))</f>
        <v>×</v>
      </c>
      <c r="D69" s="184"/>
      <c r="E69" s="180"/>
      <c r="F69" s="191"/>
      <c r="G69" s="191"/>
      <c r="H69" s="192"/>
      <c r="I69" s="190" t="str">
        <f>IF(I70=""," ",IF(I70&gt;K70,"○",IF(I70&lt;K70,"×","△")))</f>
        <v>×</v>
      </c>
      <c r="J69" s="184"/>
      <c r="K69" s="180"/>
      <c r="L69" s="190" t="str">
        <f>IF(L70=""," ",IF(L70&gt;N70,"○",IF(L70&lt;N70,"×","△")))</f>
        <v>○</v>
      </c>
      <c r="M69" s="184"/>
      <c r="N69" s="180"/>
      <c r="O69" s="190" t="str">
        <f>IF(O70=""," ",IF(O70&gt;Q70,"○",IF(O70&lt;Q70,"×","△")))</f>
        <v>×</v>
      </c>
      <c r="P69" s="184"/>
      <c r="Q69" s="180"/>
      <c r="R69" s="190" t="str">
        <f>IF(R70=""," ",IF(R70&gt;T70,"○",IF(R70&lt;T70,"×","△")))</f>
        <v>×</v>
      </c>
      <c r="S69" s="184"/>
      <c r="T69" s="180"/>
      <c r="U69" s="184">
        <f>IF(C70&gt;E70,1,0)+IF(I70&gt;K70,1,0)+IF(L70&gt;N70,1,0)+IF(O70&gt;Q70,1,0)+IF(R70&gt;T70,1,0)</f>
        <v>1</v>
      </c>
      <c r="V69" s="184" t="s">
        <v>238</v>
      </c>
      <c r="W69" s="184">
        <f>IF(C70+E70&gt;0,IF(C70=E70,1,0),0)+IF(I70+K70&gt;0,IF(I70=K70,1,0),0)+IF(L70+N70&gt;0,IF(L70=N70,1,0),0)+IF(O70+Q70&gt;0,IF(O70=Q70,1,0),0)+IF(R70+T70&gt;0,IF(R70=T70,1,0),0)</f>
        <v>0</v>
      </c>
      <c r="X69" s="184" t="s">
        <v>238</v>
      </c>
      <c r="Y69" s="180">
        <f>IF(C70&lt;E70,1,0)+IF(I70&lt;K70,1,0)+IF(L70&lt;N70,1,0)+IF(O70&lt;Q70,1,0)+IF(R70&lt;T70,1,0)</f>
        <v>4</v>
      </c>
      <c r="Z69" s="182">
        <f>U69*2+W69*1</f>
        <v>2</v>
      </c>
      <c r="AA69" s="180"/>
      <c r="AB69" s="95" t="s">
        <v>245</v>
      </c>
      <c r="AC69" s="184">
        <f>C70+I70+L70+O70+R70</f>
        <v>34</v>
      </c>
      <c r="AD69" s="180"/>
      <c r="AE69" s="185">
        <v>5</v>
      </c>
      <c r="AF69" s="186"/>
    </row>
    <row r="70" spans="1:32" s="7" customFormat="1" ht="15" customHeight="1">
      <c r="A70" s="194"/>
      <c r="B70" s="196"/>
      <c r="C70" s="98">
        <f>H68</f>
        <v>6</v>
      </c>
      <c r="D70" s="98" t="s">
        <v>213</v>
      </c>
      <c r="E70" s="99">
        <f>F68</f>
        <v>9</v>
      </c>
      <c r="F70" s="191"/>
      <c r="G70" s="191"/>
      <c r="H70" s="192"/>
      <c r="I70" s="101">
        <v>6</v>
      </c>
      <c r="J70" s="96" t="s">
        <v>213</v>
      </c>
      <c r="K70" s="100">
        <v>7</v>
      </c>
      <c r="L70" s="101">
        <v>9</v>
      </c>
      <c r="M70" s="96" t="s">
        <v>213</v>
      </c>
      <c r="N70" s="100">
        <v>6</v>
      </c>
      <c r="O70" s="101">
        <v>7</v>
      </c>
      <c r="P70" s="96" t="s">
        <v>213</v>
      </c>
      <c r="Q70" s="100">
        <v>10</v>
      </c>
      <c r="R70" s="101">
        <v>6</v>
      </c>
      <c r="S70" s="96" t="s">
        <v>213</v>
      </c>
      <c r="T70" s="100">
        <v>9</v>
      </c>
      <c r="U70" s="189"/>
      <c r="V70" s="189"/>
      <c r="W70" s="189"/>
      <c r="X70" s="189"/>
      <c r="Y70" s="181"/>
      <c r="Z70" s="183"/>
      <c r="AA70" s="181"/>
      <c r="AB70" s="97" t="s">
        <v>2</v>
      </c>
      <c r="AC70" s="189">
        <f>E70+K70+N70+Q70+T70</f>
        <v>41</v>
      </c>
      <c r="AD70" s="181"/>
      <c r="AE70" s="187"/>
      <c r="AF70" s="188"/>
    </row>
    <row r="71" spans="1:32" s="7" customFormat="1" ht="15" customHeight="1">
      <c r="A71" s="193">
        <v>27</v>
      </c>
      <c r="B71" s="195" t="str">
        <f>'参加チーム名'!D30</f>
        <v>本宮ブラックシャークス</v>
      </c>
      <c r="C71" s="197" t="str">
        <f>IF(C72=""," ",IF(C72&gt;E72,"○",IF(C72&lt;E72,"×","△")))</f>
        <v>×</v>
      </c>
      <c r="D71" s="184"/>
      <c r="E71" s="180"/>
      <c r="F71" s="197" t="str">
        <f>IF(F72=""," ",IF(F72&gt;H72,"○",IF(F72&lt;H72,"×","△")))</f>
        <v>○</v>
      </c>
      <c r="G71" s="184"/>
      <c r="H71" s="180"/>
      <c r="I71" s="191"/>
      <c r="J71" s="191"/>
      <c r="K71" s="192"/>
      <c r="L71" s="190" t="str">
        <f>IF(L72=""," ",IF(L72&gt;N72,"○",IF(L72&lt;N72,"×","△")))</f>
        <v>○</v>
      </c>
      <c r="M71" s="184"/>
      <c r="N71" s="180"/>
      <c r="O71" s="190" t="str">
        <f>IF(O72=""," ",IF(O72&gt;Q72,"○",IF(O72&lt;Q72,"×","△")))</f>
        <v>×</v>
      </c>
      <c r="P71" s="184"/>
      <c r="Q71" s="180"/>
      <c r="R71" s="190" t="str">
        <f>IF(R72=""," ",IF(R72&gt;T72,"○",IF(R72&lt;T72,"×","△")))</f>
        <v>×</v>
      </c>
      <c r="S71" s="184"/>
      <c r="T71" s="180"/>
      <c r="U71" s="182">
        <f>IF(C72&gt;E72,1,0)+IF(F72&gt;H72,1,0)+IF(L72&gt;N72,1,0)+IF(O72&gt;Q72,1,0)+IF(R72&gt;T72,1,0)</f>
        <v>2</v>
      </c>
      <c r="V71" s="184" t="s">
        <v>238</v>
      </c>
      <c r="W71" s="184">
        <f>IF(C72+E72&gt;0,IF(C72=E72,1,0),0)+IF(F72+H72&gt;0,IF(F72=H72,1,0),0)+IF(L72+N72&gt;0,IF(L72=N72,1,0),0)+IF(O72+Q72&gt;0,IF(O72=Q72,1,0),0)+IF(R72+T72&gt;0,IF(R72=T72,1,0),0)</f>
        <v>0</v>
      </c>
      <c r="X71" s="184" t="s">
        <v>238</v>
      </c>
      <c r="Y71" s="180">
        <f>IF(C72&lt;E72,1,0)+IF(F72&lt;H72,1,0)+IF(L72&lt;N72,1,0)+IF(O72&lt;Q72,1,0)+IF(R72&lt;T72,1,0)</f>
        <v>3</v>
      </c>
      <c r="Z71" s="182">
        <f>U71*2+W71*1</f>
        <v>4</v>
      </c>
      <c r="AA71" s="180"/>
      <c r="AB71" s="95" t="s">
        <v>245</v>
      </c>
      <c r="AC71" s="184">
        <f>C72+F72+L72+O72+R72</f>
        <v>37</v>
      </c>
      <c r="AD71" s="180"/>
      <c r="AE71" s="185">
        <v>4</v>
      </c>
      <c r="AF71" s="186"/>
    </row>
    <row r="72" spans="1:32" s="7" customFormat="1" ht="15" customHeight="1">
      <c r="A72" s="194"/>
      <c r="B72" s="196"/>
      <c r="C72" s="96">
        <f>K68</f>
        <v>6</v>
      </c>
      <c r="D72" s="96" t="s">
        <v>213</v>
      </c>
      <c r="E72" s="100">
        <f>I68</f>
        <v>8</v>
      </c>
      <c r="F72" s="98">
        <f>K70</f>
        <v>7</v>
      </c>
      <c r="G72" s="98" t="s">
        <v>213</v>
      </c>
      <c r="H72" s="99">
        <f>I70</f>
        <v>6</v>
      </c>
      <c r="I72" s="191"/>
      <c r="J72" s="191"/>
      <c r="K72" s="192"/>
      <c r="L72" s="97">
        <v>11</v>
      </c>
      <c r="M72" s="96" t="s">
        <v>213</v>
      </c>
      <c r="N72" s="103">
        <v>6</v>
      </c>
      <c r="O72" s="97">
        <v>6</v>
      </c>
      <c r="P72" s="96" t="s">
        <v>213</v>
      </c>
      <c r="Q72" s="103">
        <v>10</v>
      </c>
      <c r="R72" s="97">
        <v>7</v>
      </c>
      <c r="S72" s="96" t="s">
        <v>213</v>
      </c>
      <c r="T72" s="103">
        <v>9</v>
      </c>
      <c r="U72" s="183"/>
      <c r="V72" s="189"/>
      <c r="W72" s="189"/>
      <c r="X72" s="189"/>
      <c r="Y72" s="181"/>
      <c r="Z72" s="183"/>
      <c r="AA72" s="181"/>
      <c r="AB72" s="97" t="s">
        <v>2</v>
      </c>
      <c r="AC72" s="189">
        <f>E72+H72+N72+Q72+T72</f>
        <v>39</v>
      </c>
      <c r="AD72" s="181"/>
      <c r="AE72" s="187"/>
      <c r="AF72" s="188"/>
    </row>
    <row r="73" spans="1:32" s="7" customFormat="1" ht="15" customHeight="1">
      <c r="A73" s="193">
        <v>28</v>
      </c>
      <c r="B73" s="195" t="str">
        <f>'参加チーム名'!D31</f>
        <v>白二ビクトリー</v>
      </c>
      <c r="C73" s="197" t="str">
        <f>IF(C74=""," ",IF(C74&gt;E74,"○",IF(C74&lt;E74,"×","△")))</f>
        <v>×</v>
      </c>
      <c r="D73" s="184"/>
      <c r="E73" s="180"/>
      <c r="F73" s="190" t="str">
        <f>IF(F74=""," ",IF(F74&gt;H74,"○",IF(F74&lt;H74,"×","△")))</f>
        <v>×</v>
      </c>
      <c r="G73" s="184"/>
      <c r="H73" s="180"/>
      <c r="I73" s="190" t="str">
        <f>IF(I74=""," ",IF(I74&gt;K74,"○",IF(I74&lt;K74,"×","△")))</f>
        <v>×</v>
      </c>
      <c r="J73" s="184"/>
      <c r="K73" s="180"/>
      <c r="L73" s="191"/>
      <c r="M73" s="191"/>
      <c r="N73" s="192"/>
      <c r="O73" s="190" t="str">
        <f>IF(O74=""," ",IF(O74&gt;Q74,"○",IF(O74&lt;Q74,"×","△")))</f>
        <v>×</v>
      </c>
      <c r="P73" s="184"/>
      <c r="Q73" s="180"/>
      <c r="R73" s="190" t="str">
        <f>IF(R74=""," ",IF(R74&gt;T74,"○",IF(R74&lt;T74,"×","△")))</f>
        <v>×</v>
      </c>
      <c r="S73" s="184"/>
      <c r="T73" s="180"/>
      <c r="U73" s="182">
        <f>IF(C74&gt;E74,1,0)+IF(F74&gt;H74,1,0)+IF(I74&gt;K74,1,0)+IF(O74&gt;Q74,1,0)+IF(R74&gt;T74,1,0)</f>
        <v>0</v>
      </c>
      <c r="V73" s="184" t="s">
        <v>238</v>
      </c>
      <c r="W73" s="184">
        <f>IF(C74+E74&gt;0,IF(C74=E74,1,0),0)+IF(F74+H74&gt;0,IF(F74=H74,1,0),0)+IF(I74+K74&gt;0,IF(I74=K74,1,0),0)+IF(O74+Q74&gt;0,IF(O74=Q74,1,0),0)+IF(R74+T74&gt;0,IF(R74=T74,1,0),0)</f>
        <v>0</v>
      </c>
      <c r="X73" s="184" t="s">
        <v>238</v>
      </c>
      <c r="Y73" s="180">
        <f>IF(C74&lt;E74,1,0)+IF(F74&lt;H74,1,0)+IF(I74&lt;K74,1,0)+IF(O74&lt;Q74,1,0)+IF(R74&lt;T74,1,0)</f>
        <v>5</v>
      </c>
      <c r="Z73" s="182">
        <f>U73*2+W73*1</f>
        <v>0</v>
      </c>
      <c r="AA73" s="180"/>
      <c r="AB73" s="95" t="s">
        <v>245</v>
      </c>
      <c r="AC73" s="184">
        <f>C74+F74+I74+O74+R74</f>
        <v>33</v>
      </c>
      <c r="AD73" s="180"/>
      <c r="AE73" s="185">
        <v>6</v>
      </c>
      <c r="AF73" s="186"/>
    </row>
    <row r="74" spans="1:32" s="7" customFormat="1" ht="15" customHeight="1">
      <c r="A74" s="194"/>
      <c r="B74" s="196"/>
      <c r="C74" s="96">
        <f>N68</f>
        <v>6</v>
      </c>
      <c r="D74" s="96" t="s">
        <v>213</v>
      </c>
      <c r="E74" s="100">
        <f>L68</f>
        <v>11</v>
      </c>
      <c r="F74" s="101">
        <f>N70</f>
        <v>6</v>
      </c>
      <c r="G74" s="96" t="s">
        <v>213</v>
      </c>
      <c r="H74" s="100">
        <f>L70</f>
        <v>9</v>
      </c>
      <c r="I74" s="101">
        <f>N72</f>
        <v>6</v>
      </c>
      <c r="J74" s="96" t="s">
        <v>213</v>
      </c>
      <c r="K74" s="100">
        <f>L72</f>
        <v>11</v>
      </c>
      <c r="L74" s="191"/>
      <c r="M74" s="191"/>
      <c r="N74" s="192"/>
      <c r="O74" s="97">
        <v>9</v>
      </c>
      <c r="P74" s="96" t="s">
        <v>213</v>
      </c>
      <c r="Q74" s="103">
        <v>11</v>
      </c>
      <c r="R74" s="97">
        <v>6</v>
      </c>
      <c r="S74" s="96" t="s">
        <v>213</v>
      </c>
      <c r="T74" s="103">
        <v>11</v>
      </c>
      <c r="U74" s="183"/>
      <c r="V74" s="189"/>
      <c r="W74" s="189"/>
      <c r="X74" s="189"/>
      <c r="Y74" s="181"/>
      <c r="Z74" s="183"/>
      <c r="AA74" s="181"/>
      <c r="AB74" s="97" t="s">
        <v>2</v>
      </c>
      <c r="AC74" s="189">
        <f>E74+H74+K74+Q74+T74</f>
        <v>53</v>
      </c>
      <c r="AD74" s="181"/>
      <c r="AE74" s="187"/>
      <c r="AF74" s="188"/>
    </row>
    <row r="75" spans="1:32" s="7" customFormat="1" ht="15" customHeight="1">
      <c r="A75" s="193">
        <v>29</v>
      </c>
      <c r="B75" s="195" t="str">
        <f>'参加チーム名'!D32</f>
        <v>クールズＷＩＮＧ</v>
      </c>
      <c r="C75" s="197" t="str">
        <f>IF(C76=""," ",IF(C76&gt;E76,"○",IF(C76&lt;E76,"×","△")))</f>
        <v>×</v>
      </c>
      <c r="D75" s="184"/>
      <c r="E75" s="180"/>
      <c r="F75" s="190" t="str">
        <f>IF(F76=""," ",IF(F76&gt;H76,"○",IF(F76&lt;H76,"×","△")))</f>
        <v>○</v>
      </c>
      <c r="G75" s="184"/>
      <c r="H75" s="180"/>
      <c r="I75" s="190" t="str">
        <f>IF(I76=""," ",IF(I76&gt;K76,"○",IF(I76&lt;K76,"×","△")))</f>
        <v>○</v>
      </c>
      <c r="J75" s="184"/>
      <c r="K75" s="180"/>
      <c r="L75" s="190" t="str">
        <f>IF(L76=""," ",IF(L76&gt;N76,"○",IF(L76&lt;N76,"×","△")))</f>
        <v>○</v>
      </c>
      <c r="M75" s="184"/>
      <c r="N75" s="180"/>
      <c r="O75" s="191"/>
      <c r="P75" s="191"/>
      <c r="Q75" s="192"/>
      <c r="R75" s="190" t="str">
        <f>IF(R76=""," ",IF(R76&gt;T76,"○",IF(R76&lt;T76,"×","△")))</f>
        <v>△</v>
      </c>
      <c r="S75" s="184"/>
      <c r="T75" s="180"/>
      <c r="U75" s="182">
        <f>IF(C76&gt;E76,1,0)+IF(F76&gt;H76,1,0)+IF(I76&gt;K76,1,0)+IF(L76&gt;N76,1,0)+IF(R76&gt;T76,1,0)</f>
        <v>3</v>
      </c>
      <c r="V75" s="184" t="s">
        <v>238</v>
      </c>
      <c r="W75" s="184">
        <f>IF(C76+E76&gt;0,IF(C76=E76,1,0),0)+IF(F76+H76&gt;0,IF(F76=H76,1,0),0)+IF(I76+K76&gt;0,IF(I76=K76,1,0),0)+IF(L76+N76&gt;0,IF(L76=N76,1,0),0)+IF(R76+T76&gt;0,IF(R76=T76,1,0),0)</f>
        <v>1</v>
      </c>
      <c r="X75" s="184" t="s">
        <v>238</v>
      </c>
      <c r="Y75" s="180">
        <f>IF(C76&lt;E76,1,0)+IF(F76&lt;H76,1,0)+IF(I76&lt;K76,1,0)+IF(L76&lt;N76,1,0)+IF(R76&lt;T76,1,0)</f>
        <v>1</v>
      </c>
      <c r="Z75" s="182">
        <f>U75*2+W75*1</f>
        <v>7</v>
      </c>
      <c r="AA75" s="180"/>
      <c r="AB75" s="95" t="s">
        <v>245</v>
      </c>
      <c r="AC75" s="184">
        <f>C76+F76+I76+L76+R76</f>
        <v>44</v>
      </c>
      <c r="AD75" s="180"/>
      <c r="AE75" s="185">
        <v>3</v>
      </c>
      <c r="AF75" s="186"/>
    </row>
    <row r="76" spans="1:37" s="7" customFormat="1" ht="15" customHeight="1">
      <c r="A76" s="194"/>
      <c r="B76" s="196"/>
      <c r="C76" s="96">
        <f>Q68</f>
        <v>7</v>
      </c>
      <c r="D76" s="96" t="s">
        <v>213</v>
      </c>
      <c r="E76" s="100">
        <f>O68</f>
        <v>9</v>
      </c>
      <c r="F76" s="101">
        <f>Q70</f>
        <v>10</v>
      </c>
      <c r="G76" s="96" t="s">
        <v>213</v>
      </c>
      <c r="H76" s="100">
        <f>O70</f>
        <v>7</v>
      </c>
      <c r="I76" s="101">
        <f>Q72</f>
        <v>10</v>
      </c>
      <c r="J76" s="96" t="s">
        <v>213</v>
      </c>
      <c r="K76" s="100">
        <f>O72</f>
        <v>6</v>
      </c>
      <c r="L76" s="101">
        <f>Q74</f>
        <v>11</v>
      </c>
      <c r="M76" s="96" t="s">
        <v>213</v>
      </c>
      <c r="N76" s="100">
        <f>O74</f>
        <v>9</v>
      </c>
      <c r="O76" s="191"/>
      <c r="P76" s="191"/>
      <c r="Q76" s="192"/>
      <c r="R76" s="97">
        <v>6</v>
      </c>
      <c r="S76" s="96" t="s">
        <v>213</v>
      </c>
      <c r="T76" s="103">
        <v>6</v>
      </c>
      <c r="U76" s="183"/>
      <c r="V76" s="189"/>
      <c r="W76" s="189"/>
      <c r="X76" s="189"/>
      <c r="Y76" s="181"/>
      <c r="Z76" s="183"/>
      <c r="AA76" s="181"/>
      <c r="AB76" s="97" t="s">
        <v>2</v>
      </c>
      <c r="AC76" s="189">
        <f>E76+H76+K76+N76+T76</f>
        <v>37</v>
      </c>
      <c r="AD76" s="181"/>
      <c r="AE76" s="187"/>
      <c r="AF76" s="188"/>
      <c r="AG76" s="2"/>
      <c r="AH76" s="2"/>
      <c r="AI76" s="2"/>
      <c r="AJ76" s="2"/>
      <c r="AK76" s="2"/>
    </row>
    <row r="77" spans="1:32" s="7" customFormat="1" ht="15" customHeight="1">
      <c r="A77" s="193">
        <v>30</v>
      </c>
      <c r="B77" s="195" t="str">
        <f>'参加チーム名'!D33</f>
        <v>高階イーグルファイターズ</v>
      </c>
      <c r="C77" s="197" t="str">
        <f>IF(C78=""," ",IF(C78&gt;E78,"○",IF(C78&lt;E78,"×","△")))</f>
        <v>△</v>
      </c>
      <c r="D77" s="184"/>
      <c r="E77" s="180"/>
      <c r="F77" s="190" t="str">
        <f>IF(F78=""," ",IF(F78&gt;H78,"○",IF(F78&lt;H78,"×","△")))</f>
        <v>○</v>
      </c>
      <c r="G77" s="184"/>
      <c r="H77" s="180"/>
      <c r="I77" s="190" t="str">
        <f>IF(I78=""," ",IF(I78&gt;K78,"○",IF(I78&lt;K78,"×","△")))</f>
        <v>○</v>
      </c>
      <c r="J77" s="184"/>
      <c r="K77" s="180"/>
      <c r="L77" s="190" t="str">
        <f>IF(L78=""," ",IF(L78&gt;N78,"○",IF(L78&lt;N78,"×","△")))</f>
        <v>○</v>
      </c>
      <c r="M77" s="184"/>
      <c r="N77" s="180"/>
      <c r="O77" s="190" t="str">
        <f>IF(O78=""," ",IF(O78&gt;Q78,"○",IF(O78&lt;Q78,"×","△")))</f>
        <v>△</v>
      </c>
      <c r="P77" s="184"/>
      <c r="Q77" s="180"/>
      <c r="R77" s="191"/>
      <c r="S77" s="191"/>
      <c r="T77" s="192"/>
      <c r="U77" s="182">
        <f>IF(C78&gt;E78,1,0)+IF(F78&gt;H78,1,0)+IF(I78&gt;K78,1,0)+IF(L78&gt;N78,1,0)+IF(O78&gt;Q78,1,0)</f>
        <v>3</v>
      </c>
      <c r="V77" s="184" t="s">
        <v>238</v>
      </c>
      <c r="W77" s="184">
        <f>IF(C78+E78&gt;0,IF(C78=E78,1,0),0)+IF(F78+H78&gt;0,IF(F78=H78,1,0),0)+IF(I78+K78&gt;0,IF(I78=K78,1,0),0)+IF(L78+N78&gt;0,IF(L78=N78,1,0),0)+IF(O78+Q78&gt;0,IF(O78=Q78,1,0),0)</f>
        <v>2</v>
      </c>
      <c r="X77" s="184" t="s">
        <v>238</v>
      </c>
      <c r="Y77" s="180">
        <f>IF(C78&lt;E78,1,0)+IF(F78&lt;H78,1,0)+IF(I78&lt;K78,1,0)+IF(L78&lt;N78,1,0)+IF(O78&lt;Q78,1,0)</f>
        <v>0</v>
      </c>
      <c r="Z77" s="182">
        <f>U77*2+W77*1</f>
        <v>8</v>
      </c>
      <c r="AA77" s="180"/>
      <c r="AB77" s="95" t="s">
        <v>245</v>
      </c>
      <c r="AC77" s="184">
        <f>C78+F78+I78+L78+O78</f>
        <v>41</v>
      </c>
      <c r="AD77" s="180"/>
      <c r="AE77" s="185">
        <v>2</v>
      </c>
      <c r="AF77" s="186"/>
    </row>
    <row r="78" spans="1:37" s="7" customFormat="1" ht="15" customHeight="1">
      <c r="A78" s="194"/>
      <c r="B78" s="196"/>
      <c r="C78" s="96">
        <f>T68</f>
        <v>6</v>
      </c>
      <c r="D78" s="96" t="s">
        <v>213</v>
      </c>
      <c r="E78" s="100">
        <f>R68</f>
        <v>6</v>
      </c>
      <c r="F78" s="101">
        <f>T70</f>
        <v>9</v>
      </c>
      <c r="G78" s="96" t="s">
        <v>213</v>
      </c>
      <c r="H78" s="100">
        <f>R70</f>
        <v>6</v>
      </c>
      <c r="I78" s="101">
        <f>T72</f>
        <v>9</v>
      </c>
      <c r="J78" s="96" t="s">
        <v>213</v>
      </c>
      <c r="K78" s="100">
        <f>R72</f>
        <v>7</v>
      </c>
      <c r="L78" s="101">
        <f>T74</f>
        <v>11</v>
      </c>
      <c r="M78" s="96" t="s">
        <v>213</v>
      </c>
      <c r="N78" s="100">
        <f>R74</f>
        <v>6</v>
      </c>
      <c r="O78" s="101">
        <f>T76</f>
        <v>6</v>
      </c>
      <c r="P78" s="96" t="s">
        <v>213</v>
      </c>
      <c r="Q78" s="100">
        <f>R76</f>
        <v>6</v>
      </c>
      <c r="R78" s="191"/>
      <c r="S78" s="191"/>
      <c r="T78" s="192"/>
      <c r="U78" s="183"/>
      <c r="V78" s="189"/>
      <c r="W78" s="189"/>
      <c r="X78" s="189"/>
      <c r="Y78" s="181"/>
      <c r="Z78" s="183"/>
      <c r="AA78" s="181"/>
      <c r="AB78" s="97" t="s">
        <v>2</v>
      </c>
      <c r="AC78" s="189">
        <f>E78+H78+K78+N78+Q78</f>
        <v>31</v>
      </c>
      <c r="AD78" s="181"/>
      <c r="AE78" s="187"/>
      <c r="AF78" s="188"/>
      <c r="AG78" s="2"/>
      <c r="AH78" s="2"/>
      <c r="AI78" s="2"/>
      <c r="AJ78" s="2"/>
      <c r="AK78" s="2"/>
    </row>
    <row r="79" spans="1:29" s="7" customFormat="1" ht="15" customHeight="1">
      <c r="A79" s="107"/>
      <c r="B79" s="102"/>
      <c r="C79" s="8"/>
      <c r="D79" s="8"/>
      <c r="E79" s="8"/>
      <c r="F79" s="8"/>
      <c r="G79" s="8"/>
      <c r="H79" s="8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41:46" ht="15" customHeight="1">
      <c r="AO80" s="7"/>
      <c r="AP80" s="7"/>
      <c r="AQ80" s="7"/>
      <c r="AR80" s="7"/>
      <c r="AS80" s="7"/>
      <c r="AT80" s="7"/>
    </row>
    <row r="81" spans="1:32" s="7" customFormat="1" ht="15" customHeight="1">
      <c r="A81" s="13" t="s">
        <v>7</v>
      </c>
      <c r="B81" s="15"/>
      <c r="C81" s="175">
        <f>+A82</f>
        <v>31</v>
      </c>
      <c r="D81" s="177"/>
      <c r="E81" s="176"/>
      <c r="F81" s="175">
        <f>+A84</f>
        <v>32</v>
      </c>
      <c r="G81" s="177"/>
      <c r="H81" s="176"/>
      <c r="I81" s="175">
        <f>+A86</f>
        <v>33</v>
      </c>
      <c r="J81" s="177"/>
      <c r="K81" s="176"/>
      <c r="L81" s="175">
        <f>+A88</f>
        <v>34</v>
      </c>
      <c r="M81" s="177"/>
      <c r="N81" s="176"/>
      <c r="O81" s="175">
        <f>+A90</f>
        <v>35</v>
      </c>
      <c r="P81" s="177"/>
      <c r="Q81" s="176"/>
      <c r="R81" s="175">
        <f>A92</f>
        <v>36</v>
      </c>
      <c r="S81" s="177"/>
      <c r="T81" s="176"/>
      <c r="U81" s="4" t="s">
        <v>239</v>
      </c>
      <c r="V81" s="5" t="s">
        <v>211</v>
      </c>
      <c r="W81" s="5" t="s">
        <v>240</v>
      </c>
      <c r="X81" s="5" t="s">
        <v>212</v>
      </c>
      <c r="Y81" s="6" t="s">
        <v>241</v>
      </c>
      <c r="Z81" s="175" t="s">
        <v>242</v>
      </c>
      <c r="AA81" s="176"/>
      <c r="AB81" s="175" t="s">
        <v>243</v>
      </c>
      <c r="AC81" s="177"/>
      <c r="AD81" s="176"/>
      <c r="AE81" s="175" t="s">
        <v>244</v>
      </c>
      <c r="AF81" s="176"/>
    </row>
    <row r="82" spans="1:32" s="7" customFormat="1" ht="15" customHeight="1">
      <c r="A82" s="193">
        <v>31</v>
      </c>
      <c r="B82" s="195" t="str">
        <f>'参加チーム名'!D34</f>
        <v>アルバルクキッズ</v>
      </c>
      <c r="C82" s="191"/>
      <c r="D82" s="191"/>
      <c r="E82" s="192"/>
      <c r="F82" s="190" t="str">
        <f>IF(F83=""," ",IF(F83&gt;H83,"○",IF(F83&lt;H83,"×","△")))</f>
        <v>○</v>
      </c>
      <c r="G82" s="184"/>
      <c r="H82" s="180"/>
      <c r="I82" s="190" t="str">
        <f>IF(I83=""," ",IF(I83&gt;K83,"○",IF(I83&lt;K83,"×","△")))</f>
        <v>×</v>
      </c>
      <c r="J82" s="184"/>
      <c r="K82" s="180"/>
      <c r="L82" s="190" t="str">
        <f>IF(L83=""," ",IF(L83&gt;N83,"○",IF(L83&lt;N83,"×","△")))</f>
        <v>○</v>
      </c>
      <c r="M82" s="184"/>
      <c r="N82" s="180"/>
      <c r="O82" s="190" t="str">
        <f>IF(O83=""," ",IF(O83&gt;Q83,"○",IF(O83&lt;Q83,"×","△")))</f>
        <v>×</v>
      </c>
      <c r="P82" s="184"/>
      <c r="Q82" s="180"/>
      <c r="R82" s="190" t="str">
        <f>IF(R83=""," ",IF(R83&gt;T83,"○",IF(R83&lt;T83,"×","△")))</f>
        <v>×</v>
      </c>
      <c r="S82" s="184"/>
      <c r="T82" s="180"/>
      <c r="U82" s="182">
        <f>IF(F83&gt;H83,1,0)+IF(I83&gt;K83,1,0)+IF(L83&gt;N83,1,0)+IF(O83&gt;Q83,1,0)+IF(R83&gt;T83,1,0)</f>
        <v>2</v>
      </c>
      <c r="V82" s="184" t="s">
        <v>238</v>
      </c>
      <c r="W82" s="184">
        <f>IF(F83+H83&gt;0,IF(F83=H83,1,0),0)+IF(I83+K83&gt;0,IF(I83=K83,1,0),0)+IF(L83+N83&gt;0,IF(L83=N83,1,0),0)+IF(O83+Q83&gt;0,IF(O83=Q83,1,0),0)+IF(R83+T83&gt;0,IF(R83=T83,1,0),0)</f>
        <v>0</v>
      </c>
      <c r="X82" s="184" t="s">
        <v>238</v>
      </c>
      <c r="Y82" s="180">
        <f>IF(F83&lt;H83,1,0)+IF(I83&lt;K83,1,0)+IF(L83&lt;N83,1,0)+IF(O83&lt;Q83,1,0)+IF(R83&lt;T83,1,0)</f>
        <v>3</v>
      </c>
      <c r="Z82" s="182">
        <f>U82*2+W82*1</f>
        <v>4</v>
      </c>
      <c r="AA82" s="180"/>
      <c r="AB82" s="95" t="s">
        <v>245</v>
      </c>
      <c r="AC82" s="184">
        <f>F83+I83+L83+O83+R83</f>
        <v>41</v>
      </c>
      <c r="AD82" s="180"/>
      <c r="AE82" s="185">
        <v>4</v>
      </c>
      <c r="AF82" s="186"/>
    </row>
    <row r="83" spans="1:32" s="7" customFormat="1" ht="15" customHeight="1">
      <c r="A83" s="194"/>
      <c r="B83" s="196"/>
      <c r="C83" s="191"/>
      <c r="D83" s="191"/>
      <c r="E83" s="192"/>
      <c r="F83" s="101">
        <v>10</v>
      </c>
      <c r="G83" s="96" t="s">
        <v>213</v>
      </c>
      <c r="H83" s="100">
        <v>7</v>
      </c>
      <c r="I83" s="101">
        <v>9</v>
      </c>
      <c r="J83" s="96" t="s">
        <v>213</v>
      </c>
      <c r="K83" s="100">
        <v>10</v>
      </c>
      <c r="L83" s="101">
        <v>7</v>
      </c>
      <c r="M83" s="96" t="s">
        <v>213</v>
      </c>
      <c r="N83" s="100">
        <v>6</v>
      </c>
      <c r="O83" s="101">
        <v>10</v>
      </c>
      <c r="P83" s="96" t="s">
        <v>213</v>
      </c>
      <c r="Q83" s="100">
        <v>11</v>
      </c>
      <c r="R83" s="101">
        <v>5</v>
      </c>
      <c r="S83" s="96" t="s">
        <v>213</v>
      </c>
      <c r="T83" s="100">
        <v>6</v>
      </c>
      <c r="U83" s="183"/>
      <c r="V83" s="189"/>
      <c r="W83" s="189"/>
      <c r="X83" s="189"/>
      <c r="Y83" s="174"/>
      <c r="Z83" s="183"/>
      <c r="AA83" s="181"/>
      <c r="AB83" s="97" t="s">
        <v>2</v>
      </c>
      <c r="AC83" s="189">
        <f>H83+K83+N83+Q83+T83</f>
        <v>40</v>
      </c>
      <c r="AD83" s="181"/>
      <c r="AE83" s="187"/>
      <c r="AF83" s="188"/>
    </row>
    <row r="84" spans="1:32" s="7" customFormat="1" ht="15" customHeight="1">
      <c r="A84" s="193">
        <v>32</v>
      </c>
      <c r="B84" s="195" t="str">
        <f>'参加チーム名'!D35</f>
        <v>栗生ファイターズ</v>
      </c>
      <c r="C84" s="197" t="str">
        <f>IF(C85=""," ",IF(C85&gt;E85,"○",IF(C85&lt;E85,"×","△")))</f>
        <v>×</v>
      </c>
      <c r="D84" s="184"/>
      <c r="E84" s="180"/>
      <c r="F84" s="191"/>
      <c r="G84" s="191"/>
      <c r="H84" s="192"/>
      <c r="I84" s="190" t="str">
        <f>IF(I85=""," ",IF(I85&gt;K85,"○",IF(I85&lt;K85,"×","△")))</f>
        <v>×</v>
      </c>
      <c r="J84" s="184"/>
      <c r="K84" s="180"/>
      <c r="L84" s="190" t="str">
        <f>IF(L85=""," ",IF(L85&gt;N85,"○",IF(L85&lt;N85,"×","△")))</f>
        <v>×</v>
      </c>
      <c r="M84" s="184"/>
      <c r="N84" s="180"/>
      <c r="O84" s="190" t="str">
        <f>IF(O85=""," ",IF(O85&gt;Q85,"○",IF(O85&lt;Q85,"×","△")))</f>
        <v>×</v>
      </c>
      <c r="P84" s="184"/>
      <c r="Q84" s="180"/>
      <c r="R84" s="190" t="str">
        <f>IF(R85=""," ",IF(R85&gt;T85,"○",IF(R85&lt;T85,"×","△")))</f>
        <v>×</v>
      </c>
      <c r="S84" s="184"/>
      <c r="T84" s="180"/>
      <c r="U84" s="184">
        <f>IF(C85&gt;E85,1,0)+IF(I85&gt;K85,1,0)+IF(L85&gt;N85,1,0)+IF(O85&gt;Q85,1,0)+IF(R85&gt;T85,1,0)</f>
        <v>0</v>
      </c>
      <c r="V84" s="184" t="s">
        <v>238</v>
      </c>
      <c r="W84" s="184">
        <f>IF(C85+E85&gt;0,IF(C85=E85,1,0),0)+IF(I85+K85&gt;0,IF(I85=K85,1,0),0)+IF(L85+N85&gt;0,IF(L85=N85,1,0),0)+IF(O85+Q85&gt;0,IF(O85=Q85,1,0),0)+IF(R85+T85&gt;0,IF(R85=T85,1,0),0)</f>
        <v>0</v>
      </c>
      <c r="X84" s="184" t="s">
        <v>238</v>
      </c>
      <c r="Y84" s="180">
        <f>IF(C85&lt;E85,1,0)+IF(I85&lt;K85,1,0)+IF(L85&lt;N85,1,0)+IF(O85&lt;Q85,1,0)+IF(R85&lt;T85,1,0)</f>
        <v>5</v>
      </c>
      <c r="Z84" s="182">
        <f>U84*2+W84*1</f>
        <v>0</v>
      </c>
      <c r="AA84" s="180"/>
      <c r="AB84" s="95" t="s">
        <v>245</v>
      </c>
      <c r="AC84" s="184">
        <f>C85+I85+L85+O85+R85</f>
        <v>26</v>
      </c>
      <c r="AD84" s="180"/>
      <c r="AE84" s="185">
        <v>6</v>
      </c>
      <c r="AF84" s="186"/>
    </row>
    <row r="85" spans="1:32" s="7" customFormat="1" ht="15" customHeight="1">
      <c r="A85" s="194"/>
      <c r="B85" s="196"/>
      <c r="C85" s="98">
        <f>H83</f>
        <v>7</v>
      </c>
      <c r="D85" s="98" t="s">
        <v>213</v>
      </c>
      <c r="E85" s="99">
        <f>F83</f>
        <v>10</v>
      </c>
      <c r="F85" s="191"/>
      <c r="G85" s="191"/>
      <c r="H85" s="192"/>
      <c r="I85" s="101">
        <v>7</v>
      </c>
      <c r="J85" s="96" t="s">
        <v>213</v>
      </c>
      <c r="K85" s="100">
        <v>9</v>
      </c>
      <c r="L85" s="101">
        <v>7</v>
      </c>
      <c r="M85" s="96" t="s">
        <v>213</v>
      </c>
      <c r="N85" s="100">
        <v>10</v>
      </c>
      <c r="O85" s="101">
        <v>1</v>
      </c>
      <c r="P85" s="96" t="s">
        <v>213</v>
      </c>
      <c r="Q85" s="100">
        <v>11</v>
      </c>
      <c r="R85" s="101">
        <v>4</v>
      </c>
      <c r="S85" s="96" t="s">
        <v>213</v>
      </c>
      <c r="T85" s="100">
        <v>8</v>
      </c>
      <c r="U85" s="189"/>
      <c r="V85" s="189"/>
      <c r="W85" s="189"/>
      <c r="X85" s="189"/>
      <c r="Y85" s="181"/>
      <c r="Z85" s="183"/>
      <c r="AA85" s="181"/>
      <c r="AB85" s="97" t="s">
        <v>2</v>
      </c>
      <c r="AC85" s="189">
        <f>E85+K85+N85+Q85+T85</f>
        <v>48</v>
      </c>
      <c r="AD85" s="181"/>
      <c r="AE85" s="187"/>
      <c r="AF85" s="188"/>
    </row>
    <row r="86" spans="1:32" s="7" customFormat="1" ht="15" customHeight="1">
      <c r="A86" s="193">
        <v>33</v>
      </c>
      <c r="B86" s="195" t="str">
        <f>'参加チーム名'!D36</f>
        <v>本宮ドッジボールスポーツ少年団</v>
      </c>
      <c r="C86" s="197" t="str">
        <f>IF(C87=""," ",IF(C87&gt;E87,"○",IF(C87&lt;E87,"×","△")))</f>
        <v>○</v>
      </c>
      <c r="D86" s="184"/>
      <c r="E86" s="180"/>
      <c r="F86" s="197" t="str">
        <f>IF(F87=""," ",IF(F87&gt;H87,"○",IF(F87&lt;H87,"×","△")))</f>
        <v>○</v>
      </c>
      <c r="G86" s="184"/>
      <c r="H86" s="180"/>
      <c r="I86" s="191"/>
      <c r="J86" s="191"/>
      <c r="K86" s="192"/>
      <c r="L86" s="190" t="str">
        <f>IF(L87=""," ",IF(L87&gt;N87,"○",IF(L87&lt;N87,"×","△")))</f>
        <v>○</v>
      </c>
      <c r="M86" s="184"/>
      <c r="N86" s="180"/>
      <c r="O86" s="190" t="str">
        <f>IF(O87=""," ",IF(O87&gt;Q87,"○",IF(O87&lt;Q87,"×","△")))</f>
        <v>×</v>
      </c>
      <c r="P86" s="184"/>
      <c r="Q86" s="180"/>
      <c r="R86" s="190" t="str">
        <f>IF(R87=""," ",IF(R87&gt;T87,"○",IF(R87&lt;T87,"×","△")))</f>
        <v>×</v>
      </c>
      <c r="S86" s="184"/>
      <c r="T86" s="180"/>
      <c r="U86" s="182">
        <f>IF(C87&gt;E87,1,0)+IF(F87&gt;H87,1,0)+IF(L87&gt;N87,1,0)+IF(O87&gt;Q87,1,0)+IF(R87&gt;T87,1,0)</f>
        <v>3</v>
      </c>
      <c r="V86" s="184" t="s">
        <v>238</v>
      </c>
      <c r="W86" s="184">
        <f>IF(C87+E87&gt;0,IF(C87=E87,1,0),0)+IF(F87+H87&gt;0,IF(F87=H87,1,0),0)+IF(L87+N87&gt;0,IF(L87=N87,1,0),0)+IF(O87+Q87&gt;0,IF(O87=Q87,1,0),0)+IF(R87+T87&gt;0,IF(R87=T87,1,0),0)</f>
        <v>0</v>
      </c>
      <c r="X86" s="184" t="s">
        <v>238</v>
      </c>
      <c r="Y86" s="180">
        <f>IF(C87&lt;E87,1,0)+IF(F87&lt;H87,1,0)+IF(L87&lt;N87,1,0)+IF(O87&lt;Q87,1,0)+IF(R87&lt;T87,1,0)</f>
        <v>2</v>
      </c>
      <c r="Z86" s="182">
        <f>U86*2+W86*1</f>
        <v>6</v>
      </c>
      <c r="AA86" s="180"/>
      <c r="AB86" s="95" t="s">
        <v>245</v>
      </c>
      <c r="AC86" s="184">
        <f>C87+F87+L87+O87+R87</f>
        <v>41</v>
      </c>
      <c r="AD86" s="180"/>
      <c r="AE86" s="185">
        <v>2</v>
      </c>
      <c r="AF86" s="186"/>
    </row>
    <row r="87" spans="1:32" s="7" customFormat="1" ht="15" customHeight="1">
      <c r="A87" s="194"/>
      <c r="B87" s="196"/>
      <c r="C87" s="96">
        <f>K83</f>
        <v>10</v>
      </c>
      <c r="D87" s="96" t="s">
        <v>213</v>
      </c>
      <c r="E87" s="100">
        <f>I83</f>
        <v>9</v>
      </c>
      <c r="F87" s="98">
        <f>K85</f>
        <v>9</v>
      </c>
      <c r="G87" s="98" t="s">
        <v>213</v>
      </c>
      <c r="H87" s="99">
        <f>I85</f>
        <v>7</v>
      </c>
      <c r="I87" s="191"/>
      <c r="J87" s="191"/>
      <c r="K87" s="192"/>
      <c r="L87" s="97">
        <v>9</v>
      </c>
      <c r="M87" s="96" t="s">
        <v>213</v>
      </c>
      <c r="N87" s="103">
        <v>7</v>
      </c>
      <c r="O87" s="97">
        <v>8</v>
      </c>
      <c r="P87" s="96" t="s">
        <v>213</v>
      </c>
      <c r="Q87" s="103">
        <v>10</v>
      </c>
      <c r="R87" s="97">
        <v>5</v>
      </c>
      <c r="S87" s="96" t="s">
        <v>213</v>
      </c>
      <c r="T87" s="103">
        <v>10</v>
      </c>
      <c r="U87" s="183"/>
      <c r="V87" s="189"/>
      <c r="W87" s="189"/>
      <c r="X87" s="189"/>
      <c r="Y87" s="181"/>
      <c r="Z87" s="183"/>
      <c r="AA87" s="181"/>
      <c r="AB87" s="97" t="s">
        <v>2</v>
      </c>
      <c r="AC87" s="189">
        <f>E87+H87+N87+Q87+T87</f>
        <v>43</v>
      </c>
      <c r="AD87" s="181"/>
      <c r="AE87" s="187"/>
      <c r="AF87" s="188"/>
    </row>
    <row r="88" spans="1:32" s="7" customFormat="1" ht="15" customHeight="1">
      <c r="A88" s="193">
        <v>34</v>
      </c>
      <c r="B88" s="195" t="str">
        <f>'参加チーム名'!D37</f>
        <v>Ａｏｉトップガン</v>
      </c>
      <c r="C88" s="197" t="str">
        <f>IF(C89=""," ",IF(C89&gt;E89,"○",IF(C89&lt;E89,"×","△")))</f>
        <v>×</v>
      </c>
      <c r="D88" s="184"/>
      <c r="E88" s="180"/>
      <c r="F88" s="190" t="str">
        <f>IF(F89=""," ",IF(F89&gt;H89,"○",IF(F89&lt;H89,"×","△")))</f>
        <v>○</v>
      </c>
      <c r="G88" s="184"/>
      <c r="H88" s="180"/>
      <c r="I88" s="190" t="str">
        <f>IF(I89=""," ",IF(I89&gt;K89,"○",IF(I89&lt;K89,"×","△")))</f>
        <v>×</v>
      </c>
      <c r="J88" s="184"/>
      <c r="K88" s="180"/>
      <c r="L88" s="191"/>
      <c r="M88" s="191"/>
      <c r="N88" s="192"/>
      <c r="O88" s="190" t="str">
        <f>IF(O89=""," ",IF(O89&gt;Q89,"○",IF(O89&lt;Q89,"×","△")))</f>
        <v>×</v>
      </c>
      <c r="P88" s="184"/>
      <c r="Q88" s="180"/>
      <c r="R88" s="190" t="str">
        <f>IF(R89=""," ",IF(R89&gt;T89,"○",IF(R89&lt;T89,"×","△")))</f>
        <v>○</v>
      </c>
      <c r="S88" s="184"/>
      <c r="T88" s="180"/>
      <c r="U88" s="182">
        <f>IF(C89&gt;E89,1,0)+IF(F89&gt;H89,1,0)+IF(I89&gt;K89,1,0)+IF(O89&gt;Q89,1,0)+IF(R89&gt;T89,1,0)</f>
        <v>2</v>
      </c>
      <c r="V88" s="184" t="s">
        <v>238</v>
      </c>
      <c r="W88" s="184">
        <f>IF(C89+E89&gt;0,IF(C89=E89,1,0),0)+IF(F89+H89&gt;0,IF(F89=H89,1,0),0)+IF(I89+K89&gt;0,IF(I89=K89,1,0),0)+IF(O89+Q89&gt;0,IF(O89=Q89,1,0),0)+IF(R89+T89&gt;0,IF(R89=T89,1,0),0)</f>
        <v>0</v>
      </c>
      <c r="X88" s="184" t="s">
        <v>238</v>
      </c>
      <c r="Y88" s="180">
        <f>IF(C89&lt;E89,1,0)+IF(F89&lt;H89,1,0)+IF(I89&lt;K89,1,0)+IF(O89&lt;Q89,1,0)+IF(R89&lt;T89,1,0)</f>
        <v>3</v>
      </c>
      <c r="Z88" s="182">
        <f>U88*2+W88*1</f>
        <v>4</v>
      </c>
      <c r="AA88" s="180"/>
      <c r="AB88" s="95" t="s">
        <v>245</v>
      </c>
      <c r="AC88" s="184">
        <f>C89+F89+I89+O89+R89</f>
        <v>39</v>
      </c>
      <c r="AD88" s="180"/>
      <c r="AE88" s="185">
        <v>5</v>
      </c>
      <c r="AF88" s="186"/>
    </row>
    <row r="89" spans="1:32" s="7" customFormat="1" ht="15" customHeight="1">
      <c r="A89" s="194"/>
      <c r="B89" s="196"/>
      <c r="C89" s="96">
        <f>N83</f>
        <v>6</v>
      </c>
      <c r="D89" s="96" t="s">
        <v>213</v>
      </c>
      <c r="E89" s="100">
        <f>L83</f>
        <v>7</v>
      </c>
      <c r="F89" s="101">
        <f>N85</f>
        <v>10</v>
      </c>
      <c r="G89" s="96" t="s">
        <v>213</v>
      </c>
      <c r="H89" s="100">
        <f>L85</f>
        <v>7</v>
      </c>
      <c r="I89" s="101">
        <f>N87</f>
        <v>7</v>
      </c>
      <c r="J89" s="96" t="s">
        <v>213</v>
      </c>
      <c r="K89" s="100">
        <f>L87</f>
        <v>9</v>
      </c>
      <c r="L89" s="191"/>
      <c r="M89" s="191"/>
      <c r="N89" s="192"/>
      <c r="O89" s="97">
        <v>8</v>
      </c>
      <c r="P89" s="96" t="s">
        <v>213</v>
      </c>
      <c r="Q89" s="103">
        <v>10</v>
      </c>
      <c r="R89" s="97">
        <v>8</v>
      </c>
      <c r="S89" s="96" t="s">
        <v>213</v>
      </c>
      <c r="T89" s="103">
        <v>5</v>
      </c>
      <c r="U89" s="183"/>
      <c r="V89" s="189"/>
      <c r="W89" s="189"/>
      <c r="X89" s="189"/>
      <c r="Y89" s="181"/>
      <c r="Z89" s="183"/>
      <c r="AA89" s="181"/>
      <c r="AB89" s="97" t="s">
        <v>2</v>
      </c>
      <c r="AC89" s="189">
        <f>E89+H89+K89+Q89+T89</f>
        <v>38</v>
      </c>
      <c r="AD89" s="181"/>
      <c r="AE89" s="187"/>
      <c r="AF89" s="188"/>
    </row>
    <row r="90" spans="1:32" s="7" customFormat="1" ht="15" customHeight="1">
      <c r="A90" s="193">
        <v>35</v>
      </c>
      <c r="B90" s="195" t="str">
        <f>'参加チーム名'!D38</f>
        <v>ＮＴモンキーマジック</v>
      </c>
      <c r="C90" s="197" t="str">
        <f>IF(C91=""," ",IF(C91&gt;E91,"○",IF(C91&lt;E91,"×","△")))</f>
        <v>○</v>
      </c>
      <c r="D90" s="184"/>
      <c r="E90" s="180"/>
      <c r="F90" s="190" t="str">
        <f>IF(F91=""," ",IF(F91&gt;H91,"○",IF(F91&lt;H91,"×","△")))</f>
        <v>○</v>
      </c>
      <c r="G90" s="184"/>
      <c r="H90" s="180"/>
      <c r="I90" s="190" t="str">
        <f>IF(I91=""," ",IF(I91&gt;K91,"○",IF(I91&lt;K91,"×","△")))</f>
        <v>○</v>
      </c>
      <c r="J90" s="184"/>
      <c r="K90" s="180"/>
      <c r="L90" s="190" t="str">
        <f>IF(L91=""," ",IF(L91&gt;N91,"○",IF(L91&lt;N91,"×","△")))</f>
        <v>○</v>
      </c>
      <c r="M90" s="184"/>
      <c r="N90" s="180"/>
      <c r="O90" s="191"/>
      <c r="P90" s="191"/>
      <c r="Q90" s="192"/>
      <c r="R90" s="190" t="str">
        <f>IF(R91=""," ",IF(R91&gt;T91,"○",IF(R91&lt;T91,"×","△")))</f>
        <v>○</v>
      </c>
      <c r="S90" s="184"/>
      <c r="T90" s="180"/>
      <c r="U90" s="182">
        <f>IF(C91&gt;E91,1,0)+IF(F91&gt;H91,1,0)+IF(I91&gt;K91,1,0)+IF(L91&gt;N91,1,0)+IF(R91&gt;T91,1,0)</f>
        <v>5</v>
      </c>
      <c r="V90" s="184" t="s">
        <v>238</v>
      </c>
      <c r="W90" s="184">
        <f>IF(C91+E91&gt;0,IF(C91=E91,1,0),0)+IF(F91+H91&gt;0,IF(F91=H91,1,0),0)+IF(I91+K91&gt;0,IF(I91=K91,1,0),0)+IF(L91+N91&gt;0,IF(L91=N91,1,0),0)+IF(R91+T91&gt;0,IF(R91=T91,1,0),0)</f>
        <v>0</v>
      </c>
      <c r="X90" s="184" t="s">
        <v>238</v>
      </c>
      <c r="Y90" s="180">
        <f>IF(C91&lt;E91,1,0)+IF(F91&lt;H91,1,0)+IF(I91&lt;K91,1,0)+IF(L91&lt;N91,1,0)+IF(R91&lt;T91,1,0)</f>
        <v>0</v>
      </c>
      <c r="Z90" s="182">
        <f>U90*2+W90*1</f>
        <v>10</v>
      </c>
      <c r="AA90" s="180"/>
      <c r="AB90" s="95" t="s">
        <v>245</v>
      </c>
      <c r="AC90" s="184">
        <f>C91+F91+I91+L91+R91</f>
        <v>51</v>
      </c>
      <c r="AD90" s="180"/>
      <c r="AE90" s="185">
        <v>1</v>
      </c>
      <c r="AF90" s="186"/>
    </row>
    <row r="91" spans="1:37" s="7" customFormat="1" ht="15" customHeight="1">
      <c r="A91" s="194"/>
      <c r="B91" s="196"/>
      <c r="C91" s="96">
        <f>Q83</f>
        <v>11</v>
      </c>
      <c r="D91" s="96" t="s">
        <v>213</v>
      </c>
      <c r="E91" s="100">
        <f>O83</f>
        <v>10</v>
      </c>
      <c r="F91" s="101">
        <f>Q85</f>
        <v>11</v>
      </c>
      <c r="G91" s="96" t="s">
        <v>213</v>
      </c>
      <c r="H91" s="100">
        <f>O85</f>
        <v>1</v>
      </c>
      <c r="I91" s="101">
        <f>Q87</f>
        <v>10</v>
      </c>
      <c r="J91" s="96" t="s">
        <v>213</v>
      </c>
      <c r="K91" s="100">
        <f>O87</f>
        <v>8</v>
      </c>
      <c r="L91" s="101">
        <f>Q89</f>
        <v>10</v>
      </c>
      <c r="M91" s="96" t="s">
        <v>213</v>
      </c>
      <c r="N91" s="100">
        <f>O89</f>
        <v>8</v>
      </c>
      <c r="O91" s="191"/>
      <c r="P91" s="191"/>
      <c r="Q91" s="192"/>
      <c r="R91" s="97">
        <v>9</v>
      </c>
      <c r="S91" s="96" t="s">
        <v>213</v>
      </c>
      <c r="T91" s="103">
        <v>8</v>
      </c>
      <c r="U91" s="183"/>
      <c r="V91" s="189"/>
      <c r="W91" s="189"/>
      <c r="X91" s="189"/>
      <c r="Y91" s="181"/>
      <c r="Z91" s="183"/>
      <c r="AA91" s="181"/>
      <c r="AB91" s="97" t="s">
        <v>2</v>
      </c>
      <c r="AC91" s="189">
        <f>E91+H91+K91+N91+T91</f>
        <v>35</v>
      </c>
      <c r="AD91" s="181"/>
      <c r="AE91" s="187"/>
      <c r="AF91" s="188"/>
      <c r="AG91" s="2"/>
      <c r="AH91" s="2"/>
      <c r="AI91" s="2"/>
      <c r="AJ91" s="2"/>
      <c r="AK91" s="2"/>
    </row>
    <row r="92" spans="1:32" s="7" customFormat="1" ht="15" customHeight="1">
      <c r="A92" s="193">
        <v>36</v>
      </c>
      <c r="B92" s="195" t="str">
        <f>'参加チーム名'!D39</f>
        <v>バイオレットファイターズ</v>
      </c>
      <c r="C92" s="197" t="str">
        <f>IF(C93=""," ",IF(C93&gt;E93,"○",IF(C93&lt;E93,"×","△")))</f>
        <v>○</v>
      </c>
      <c r="D92" s="184"/>
      <c r="E92" s="180"/>
      <c r="F92" s="190" t="str">
        <f>IF(F93=""," ",IF(F93&gt;H93,"○",IF(F93&lt;H93,"×","△")))</f>
        <v>○</v>
      </c>
      <c r="G92" s="184"/>
      <c r="H92" s="180"/>
      <c r="I92" s="190" t="str">
        <f>IF(I93=""," ",IF(I93&gt;K93,"○",IF(I93&lt;K93,"×","△")))</f>
        <v>○</v>
      </c>
      <c r="J92" s="184"/>
      <c r="K92" s="180"/>
      <c r="L92" s="190" t="str">
        <f>IF(L93=""," ",IF(L93&gt;N93,"○",IF(L93&lt;N93,"×","△")))</f>
        <v>×</v>
      </c>
      <c r="M92" s="184"/>
      <c r="N92" s="180"/>
      <c r="O92" s="190" t="str">
        <f>IF(O93=""," ",IF(O93&gt;Q93,"○",IF(O93&lt;Q93,"×","△")))</f>
        <v>×</v>
      </c>
      <c r="P92" s="184"/>
      <c r="Q92" s="180"/>
      <c r="R92" s="191"/>
      <c r="S92" s="191"/>
      <c r="T92" s="192"/>
      <c r="U92" s="182">
        <f>IF(C93&gt;E93,1,0)+IF(F93&gt;H93,1,0)+IF(I93&gt;K93,1,0)+IF(L93&gt;N93,1,0)+IF(O93&gt;Q93,1,0)</f>
        <v>3</v>
      </c>
      <c r="V92" s="184" t="s">
        <v>238</v>
      </c>
      <c r="W92" s="184">
        <f>IF(C93+E93&gt;0,IF(C93=E93,1,0),0)+IF(F93+H93&gt;0,IF(F93=H93,1,0),0)+IF(I93+K93&gt;0,IF(I93=K93,1,0),0)+IF(L93+N93&gt;0,IF(L93=N93,1,0),0)+IF(O93+Q93&gt;0,IF(O93=Q93,1,0),0)</f>
        <v>0</v>
      </c>
      <c r="X92" s="184" t="s">
        <v>238</v>
      </c>
      <c r="Y92" s="180">
        <f>IF(C93&lt;E93,1,0)+IF(F93&lt;H93,1,0)+IF(I93&lt;K93,1,0)+IF(L93&lt;N93,1,0)+IF(O93&lt;Q93,1,0)</f>
        <v>2</v>
      </c>
      <c r="Z92" s="182">
        <f>U92*2+W92*1</f>
        <v>6</v>
      </c>
      <c r="AA92" s="180"/>
      <c r="AB92" s="95" t="s">
        <v>245</v>
      </c>
      <c r="AC92" s="184">
        <f>C93+F93+I93+L93+O93</f>
        <v>37</v>
      </c>
      <c r="AD92" s="180"/>
      <c r="AE92" s="185">
        <v>3</v>
      </c>
      <c r="AF92" s="186"/>
    </row>
    <row r="93" spans="1:37" s="7" customFormat="1" ht="15" customHeight="1">
      <c r="A93" s="194"/>
      <c r="B93" s="196"/>
      <c r="C93" s="96">
        <f>T83</f>
        <v>6</v>
      </c>
      <c r="D93" s="96" t="s">
        <v>213</v>
      </c>
      <c r="E93" s="100">
        <f>R83</f>
        <v>5</v>
      </c>
      <c r="F93" s="101">
        <f>T85</f>
        <v>8</v>
      </c>
      <c r="G93" s="96" t="s">
        <v>213</v>
      </c>
      <c r="H93" s="100">
        <f>R85</f>
        <v>4</v>
      </c>
      <c r="I93" s="101">
        <f>T87</f>
        <v>10</v>
      </c>
      <c r="J93" s="96" t="s">
        <v>213</v>
      </c>
      <c r="K93" s="100">
        <f>R87</f>
        <v>5</v>
      </c>
      <c r="L93" s="101">
        <f>T89</f>
        <v>5</v>
      </c>
      <c r="M93" s="96" t="s">
        <v>213</v>
      </c>
      <c r="N93" s="100">
        <f>R89</f>
        <v>8</v>
      </c>
      <c r="O93" s="101">
        <f>T91</f>
        <v>8</v>
      </c>
      <c r="P93" s="96" t="s">
        <v>213</v>
      </c>
      <c r="Q93" s="100">
        <f>R91</f>
        <v>9</v>
      </c>
      <c r="R93" s="191"/>
      <c r="S93" s="191"/>
      <c r="T93" s="192"/>
      <c r="U93" s="183"/>
      <c r="V93" s="189"/>
      <c r="W93" s="189"/>
      <c r="X93" s="189"/>
      <c r="Y93" s="181"/>
      <c r="Z93" s="183"/>
      <c r="AA93" s="181"/>
      <c r="AB93" s="97" t="s">
        <v>2</v>
      </c>
      <c r="AC93" s="189">
        <f>E93+H93+K93+N93+Q93</f>
        <v>31</v>
      </c>
      <c r="AD93" s="181"/>
      <c r="AE93" s="187"/>
      <c r="AF93" s="188"/>
      <c r="AG93" s="2"/>
      <c r="AH93" s="2"/>
      <c r="AI93" s="2"/>
      <c r="AJ93" s="2"/>
      <c r="AK93" s="2"/>
    </row>
    <row r="94" spans="1:29" s="7" customFormat="1" ht="15" customHeight="1">
      <c r="A94" s="107"/>
      <c r="B94" s="102"/>
      <c r="C94" s="8"/>
      <c r="D94" s="8"/>
      <c r="E94" s="8"/>
      <c r="F94" s="8"/>
      <c r="G94" s="8"/>
      <c r="H94" s="8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spans="41:46" ht="15" customHeight="1">
      <c r="AO95" s="7"/>
      <c r="AP95" s="7"/>
      <c r="AQ95" s="7"/>
      <c r="AR95" s="7"/>
      <c r="AS95" s="7"/>
      <c r="AT95" s="7"/>
    </row>
    <row r="96" spans="1:32" s="7" customFormat="1" ht="15" customHeight="1">
      <c r="A96" s="13" t="s">
        <v>8</v>
      </c>
      <c r="B96" s="15"/>
      <c r="C96" s="175">
        <f>+A97</f>
        <v>37</v>
      </c>
      <c r="D96" s="177"/>
      <c r="E96" s="176"/>
      <c r="F96" s="175">
        <f>+A99</f>
        <v>38</v>
      </c>
      <c r="G96" s="177"/>
      <c r="H96" s="176"/>
      <c r="I96" s="175">
        <f>+A101</f>
        <v>39</v>
      </c>
      <c r="J96" s="177"/>
      <c r="K96" s="176"/>
      <c r="L96" s="175">
        <f>+A103</f>
        <v>40</v>
      </c>
      <c r="M96" s="177"/>
      <c r="N96" s="176"/>
      <c r="O96" s="175">
        <f>+A105</f>
        <v>41</v>
      </c>
      <c r="P96" s="177"/>
      <c r="Q96" s="176"/>
      <c r="R96" s="175">
        <f>A107</f>
        <v>42</v>
      </c>
      <c r="S96" s="177"/>
      <c r="T96" s="176"/>
      <c r="U96" s="4" t="s">
        <v>239</v>
      </c>
      <c r="V96" s="5" t="s">
        <v>211</v>
      </c>
      <c r="W96" s="5" t="s">
        <v>240</v>
      </c>
      <c r="X96" s="5" t="s">
        <v>212</v>
      </c>
      <c r="Y96" s="6" t="s">
        <v>241</v>
      </c>
      <c r="Z96" s="175" t="s">
        <v>242</v>
      </c>
      <c r="AA96" s="176"/>
      <c r="AB96" s="175" t="s">
        <v>243</v>
      </c>
      <c r="AC96" s="177"/>
      <c r="AD96" s="176"/>
      <c r="AE96" s="175" t="s">
        <v>244</v>
      </c>
      <c r="AF96" s="176"/>
    </row>
    <row r="97" spans="1:32" s="7" customFormat="1" ht="15" customHeight="1">
      <c r="A97" s="193">
        <v>37</v>
      </c>
      <c r="B97" s="195" t="str">
        <f>'参加チーム名'!D40</f>
        <v>杉小キャイーンブラザーズ</v>
      </c>
      <c r="C97" s="191"/>
      <c r="D97" s="191"/>
      <c r="E97" s="192"/>
      <c r="F97" s="190" t="str">
        <f>IF(F98=""," ",IF(F98&gt;H98,"○",IF(F98&lt;H98,"×","△")))</f>
        <v>○</v>
      </c>
      <c r="G97" s="184"/>
      <c r="H97" s="180"/>
      <c r="I97" s="190" t="str">
        <f>IF(I98=""," ",IF(I98&gt;K98,"○",IF(I98&lt;K98,"×","△")))</f>
        <v>△</v>
      </c>
      <c r="J97" s="184"/>
      <c r="K97" s="180"/>
      <c r="L97" s="190" t="str">
        <f>IF(L98=""," ",IF(L98&gt;N98,"○",IF(L98&lt;N98,"×","△")))</f>
        <v>○</v>
      </c>
      <c r="M97" s="184"/>
      <c r="N97" s="180"/>
      <c r="O97" s="190" t="str">
        <f>IF(O98=""," ",IF(O98&gt;Q98,"○",IF(O98&lt;Q98,"×","△")))</f>
        <v>○</v>
      </c>
      <c r="P97" s="184"/>
      <c r="Q97" s="180"/>
      <c r="R97" s="190" t="str">
        <f>IF(R98=""," ",IF(R98&gt;T98,"○",IF(R98&lt;T98,"×","△")))</f>
        <v>×</v>
      </c>
      <c r="S97" s="184"/>
      <c r="T97" s="180"/>
      <c r="U97" s="182">
        <f>IF(F98&gt;H98,1,0)+IF(I98&gt;K98,1,0)+IF(L98&gt;N98,1,0)+IF(O98&gt;Q98,1,0)+IF(R98&gt;T98,1,0)</f>
        <v>3</v>
      </c>
      <c r="V97" s="184" t="s">
        <v>238</v>
      </c>
      <c r="W97" s="184">
        <f>IF(F98+H98&gt;0,IF(F98=H98,1,0),0)+IF(I98+K98&gt;0,IF(I98=K98,1,0),0)+IF(L98+N98&gt;0,IF(L98=N98,1,0),0)+IF(O98+Q98&gt;0,IF(O98=Q98,1,0),0)+IF(R98+T98&gt;0,IF(R98=T98,1,0),0)</f>
        <v>1</v>
      </c>
      <c r="X97" s="184" t="s">
        <v>238</v>
      </c>
      <c r="Y97" s="180">
        <f>IF(F98&lt;H98,1,0)+IF(I98&lt;K98,1,0)+IF(L98&lt;N98,1,0)+IF(O98&lt;Q98,1,0)+IF(R98&lt;T98,1,0)</f>
        <v>1</v>
      </c>
      <c r="Z97" s="182">
        <f>U97*2+W97*1</f>
        <v>7</v>
      </c>
      <c r="AA97" s="180"/>
      <c r="AB97" s="95" t="s">
        <v>245</v>
      </c>
      <c r="AC97" s="184">
        <f>F98+I98+L98+O98+R98</f>
        <v>41</v>
      </c>
      <c r="AD97" s="180"/>
      <c r="AE97" s="185">
        <v>2</v>
      </c>
      <c r="AF97" s="186"/>
    </row>
    <row r="98" spans="1:32" s="7" customFormat="1" ht="15" customHeight="1">
      <c r="A98" s="194"/>
      <c r="B98" s="196"/>
      <c r="C98" s="191"/>
      <c r="D98" s="191"/>
      <c r="E98" s="192"/>
      <c r="F98" s="101">
        <v>9</v>
      </c>
      <c r="G98" s="96" t="s">
        <v>213</v>
      </c>
      <c r="H98" s="100">
        <v>5</v>
      </c>
      <c r="I98" s="101">
        <v>8</v>
      </c>
      <c r="J98" s="96" t="s">
        <v>213</v>
      </c>
      <c r="K98" s="100">
        <v>8</v>
      </c>
      <c r="L98" s="101">
        <v>11</v>
      </c>
      <c r="M98" s="96" t="s">
        <v>213</v>
      </c>
      <c r="N98" s="100">
        <v>6</v>
      </c>
      <c r="O98" s="101">
        <v>8</v>
      </c>
      <c r="P98" s="96" t="s">
        <v>213</v>
      </c>
      <c r="Q98" s="100">
        <v>7</v>
      </c>
      <c r="R98" s="101">
        <v>5</v>
      </c>
      <c r="S98" s="96" t="s">
        <v>213</v>
      </c>
      <c r="T98" s="100">
        <v>11</v>
      </c>
      <c r="U98" s="183"/>
      <c r="V98" s="189"/>
      <c r="W98" s="189"/>
      <c r="X98" s="189"/>
      <c r="Y98" s="174"/>
      <c r="Z98" s="183"/>
      <c r="AA98" s="181"/>
      <c r="AB98" s="97" t="s">
        <v>2</v>
      </c>
      <c r="AC98" s="189">
        <f>H98+K98+N98+Q98+T98</f>
        <v>37</v>
      </c>
      <c r="AD98" s="181"/>
      <c r="AE98" s="187"/>
      <c r="AF98" s="188"/>
    </row>
    <row r="99" spans="1:32" s="7" customFormat="1" ht="15" customHeight="1">
      <c r="A99" s="193">
        <v>38</v>
      </c>
      <c r="B99" s="195" t="str">
        <f>'参加チーム名'!D41</f>
        <v>荒町朝練ファイターズＡ</v>
      </c>
      <c r="C99" s="197" t="str">
        <f>IF(C100=""," ",IF(C100&gt;E100,"○",IF(C100&lt;E100,"×","△")))</f>
        <v>×</v>
      </c>
      <c r="D99" s="184"/>
      <c r="E99" s="180"/>
      <c r="F99" s="191"/>
      <c r="G99" s="191"/>
      <c r="H99" s="192"/>
      <c r="I99" s="190" t="str">
        <f>IF(I100=""," ",IF(I100&gt;K100,"○",IF(I100&lt;K100,"×","△")))</f>
        <v>○</v>
      </c>
      <c r="J99" s="184"/>
      <c r="K99" s="180"/>
      <c r="L99" s="190" t="str">
        <f>IF(L100=""," ",IF(L100&gt;N100,"○",IF(L100&lt;N100,"×","△")))</f>
        <v>×</v>
      </c>
      <c r="M99" s="184"/>
      <c r="N99" s="180"/>
      <c r="O99" s="190" t="str">
        <f>IF(O100=""," ",IF(O100&gt;Q100,"○",IF(O100&lt;Q100,"×","△")))</f>
        <v>×</v>
      </c>
      <c r="P99" s="184"/>
      <c r="Q99" s="180"/>
      <c r="R99" s="190" t="str">
        <f>IF(R100=""," ",IF(R100&gt;T100,"○",IF(R100&lt;T100,"×","△")))</f>
        <v>×</v>
      </c>
      <c r="S99" s="184"/>
      <c r="T99" s="180"/>
      <c r="U99" s="184">
        <f>IF(C100&gt;E100,1,0)+IF(I100&gt;K100,1,0)+IF(L100&gt;N100,1,0)+IF(O100&gt;Q100,1,0)+IF(R100&gt;T100,1,0)</f>
        <v>1</v>
      </c>
      <c r="V99" s="184" t="s">
        <v>238</v>
      </c>
      <c r="W99" s="184">
        <f>IF(C100+E100&gt;0,IF(C100=E100,1,0),0)+IF(I100+K100&gt;0,IF(I100=K100,1,0),0)+IF(L100+N100&gt;0,IF(L100=N100,1,0),0)+IF(O100+Q100&gt;0,IF(O100=Q100,1,0),0)+IF(R100+T100&gt;0,IF(R100=T100,1,0),0)</f>
        <v>0</v>
      </c>
      <c r="X99" s="184" t="s">
        <v>238</v>
      </c>
      <c r="Y99" s="180">
        <f>IF(C100&lt;E100,1,0)+IF(I100&lt;K100,1,0)+IF(L100&lt;N100,1,0)+IF(O100&lt;Q100,1,0)+IF(R100&lt;T100,1,0)</f>
        <v>4</v>
      </c>
      <c r="Z99" s="182">
        <f>U99*2+W99*1</f>
        <v>2</v>
      </c>
      <c r="AA99" s="180"/>
      <c r="AB99" s="95" t="s">
        <v>245</v>
      </c>
      <c r="AC99" s="184">
        <f>C100+I100+L100+O100+R100</f>
        <v>26</v>
      </c>
      <c r="AD99" s="180"/>
      <c r="AE99" s="185">
        <v>6</v>
      </c>
      <c r="AF99" s="186"/>
    </row>
    <row r="100" spans="1:32" s="7" customFormat="1" ht="15" customHeight="1">
      <c r="A100" s="194"/>
      <c r="B100" s="196"/>
      <c r="C100" s="98">
        <f>H98</f>
        <v>5</v>
      </c>
      <c r="D100" s="98" t="s">
        <v>213</v>
      </c>
      <c r="E100" s="99">
        <f>F98</f>
        <v>9</v>
      </c>
      <c r="F100" s="191"/>
      <c r="G100" s="191"/>
      <c r="H100" s="192"/>
      <c r="I100" s="101">
        <v>11</v>
      </c>
      <c r="J100" s="96" t="s">
        <v>213</v>
      </c>
      <c r="K100" s="100">
        <v>4</v>
      </c>
      <c r="L100" s="101">
        <v>4</v>
      </c>
      <c r="M100" s="96" t="s">
        <v>213</v>
      </c>
      <c r="N100" s="100">
        <v>9</v>
      </c>
      <c r="O100" s="101">
        <v>6</v>
      </c>
      <c r="P100" s="96" t="s">
        <v>213</v>
      </c>
      <c r="Q100" s="100">
        <v>10</v>
      </c>
      <c r="R100" s="101">
        <v>0</v>
      </c>
      <c r="S100" s="96" t="s">
        <v>213</v>
      </c>
      <c r="T100" s="100">
        <v>12</v>
      </c>
      <c r="U100" s="189"/>
      <c r="V100" s="189"/>
      <c r="W100" s="189"/>
      <c r="X100" s="189"/>
      <c r="Y100" s="181"/>
      <c r="Z100" s="183"/>
      <c r="AA100" s="181"/>
      <c r="AB100" s="97" t="s">
        <v>2</v>
      </c>
      <c r="AC100" s="189">
        <f>E100+K100+N100+Q100+T100</f>
        <v>44</v>
      </c>
      <c r="AD100" s="181"/>
      <c r="AE100" s="187"/>
      <c r="AF100" s="188"/>
    </row>
    <row r="101" spans="1:32" s="7" customFormat="1" ht="15" customHeight="1">
      <c r="A101" s="193">
        <v>39</v>
      </c>
      <c r="B101" s="195" t="str">
        <f>'参加チーム名'!D42</f>
        <v>永盛ミュートスキッズ</v>
      </c>
      <c r="C101" s="197" t="str">
        <f>IF(C102=""," ",IF(C102&gt;E102,"○",IF(C102&lt;E102,"×","△")))</f>
        <v>△</v>
      </c>
      <c r="D101" s="184"/>
      <c r="E101" s="180"/>
      <c r="F101" s="197" t="str">
        <f>IF(F102=""," ",IF(F102&gt;H102,"○",IF(F102&lt;H102,"×","△")))</f>
        <v>×</v>
      </c>
      <c r="G101" s="184"/>
      <c r="H101" s="180"/>
      <c r="I101" s="191"/>
      <c r="J101" s="191"/>
      <c r="K101" s="192"/>
      <c r="L101" s="190" t="str">
        <f>IF(L102=""," ",IF(L102&gt;N102,"○",IF(L102&lt;N102,"×","△")))</f>
        <v>○</v>
      </c>
      <c r="M101" s="184"/>
      <c r="N101" s="180"/>
      <c r="O101" s="190"/>
      <c r="P101" s="184"/>
      <c r="Q101" s="180"/>
      <c r="R101" s="190" t="str">
        <f>IF(R102=""," ",IF(R102&gt;T102,"○",IF(R102&lt;T102,"×","△")))</f>
        <v>×</v>
      </c>
      <c r="S101" s="184"/>
      <c r="T101" s="180"/>
      <c r="U101" s="182">
        <f>IF(C102&gt;E102,1,0)+IF(F102&gt;H102,1,0)+IF(L102&gt;N102,1,0)+IF(O102&gt;Q102,1,0)+IF(R102&gt;T102,1,0)</f>
        <v>1</v>
      </c>
      <c r="V101" s="184" t="s">
        <v>238</v>
      </c>
      <c r="W101" s="184">
        <f>IF(C102+E102&gt;0,IF(C102=E102,1,0),0)+IF(F102+H102&gt;0,IF(F102=H102,1,0),0)+IF(L102+N102&gt;0,IF(L102=N102,1,0),0)+IF(O102+Q102&gt;0,IF(O102=Q102,1,0),0)+IF(R102+T102&gt;0,IF(R102=T102,1,0),0)</f>
        <v>1</v>
      </c>
      <c r="X101" s="184" t="s">
        <v>238</v>
      </c>
      <c r="Y101" s="180">
        <f>IF(C102&lt;E102,1,0)+IF(F102&lt;H102,1,0)+IF(L102&lt;N102,1,0)+IF(O102&lt;Q102,1,0)+IF(R102&lt;T102,1,0)</f>
        <v>3</v>
      </c>
      <c r="Z101" s="182">
        <f>U101*2+W101*1</f>
        <v>3</v>
      </c>
      <c r="AA101" s="180"/>
      <c r="AB101" s="95" t="s">
        <v>245</v>
      </c>
      <c r="AC101" s="184">
        <f>C102+F102+L102+O102+R102</f>
        <v>25</v>
      </c>
      <c r="AD101" s="180"/>
      <c r="AE101" s="185">
        <v>4</v>
      </c>
      <c r="AF101" s="186"/>
    </row>
    <row r="102" spans="1:32" s="7" customFormat="1" ht="15" customHeight="1">
      <c r="A102" s="194"/>
      <c r="B102" s="196"/>
      <c r="C102" s="96">
        <f>K98</f>
        <v>8</v>
      </c>
      <c r="D102" s="96" t="s">
        <v>213</v>
      </c>
      <c r="E102" s="100">
        <f>I98</f>
        <v>8</v>
      </c>
      <c r="F102" s="98">
        <f>K100</f>
        <v>4</v>
      </c>
      <c r="G102" s="98" t="s">
        <v>213</v>
      </c>
      <c r="H102" s="99">
        <f>I100</f>
        <v>11</v>
      </c>
      <c r="I102" s="191"/>
      <c r="J102" s="191"/>
      <c r="K102" s="192"/>
      <c r="L102" s="97">
        <v>10</v>
      </c>
      <c r="M102" s="96" t="s">
        <v>213</v>
      </c>
      <c r="N102" s="103">
        <v>9</v>
      </c>
      <c r="O102" s="97">
        <v>3</v>
      </c>
      <c r="P102" s="96" t="s">
        <v>213</v>
      </c>
      <c r="Q102" s="103">
        <v>11</v>
      </c>
      <c r="R102" s="97">
        <v>0</v>
      </c>
      <c r="S102" s="96" t="s">
        <v>213</v>
      </c>
      <c r="T102" s="103">
        <v>12</v>
      </c>
      <c r="U102" s="183"/>
      <c r="V102" s="189"/>
      <c r="W102" s="189"/>
      <c r="X102" s="189"/>
      <c r="Y102" s="181"/>
      <c r="Z102" s="183"/>
      <c r="AA102" s="181"/>
      <c r="AB102" s="97" t="s">
        <v>2</v>
      </c>
      <c r="AC102" s="189">
        <f>E102+H102+N102+Q102+T102</f>
        <v>51</v>
      </c>
      <c r="AD102" s="181"/>
      <c r="AE102" s="187"/>
      <c r="AF102" s="188"/>
    </row>
    <row r="103" spans="1:32" s="7" customFormat="1" ht="15" customHeight="1">
      <c r="A103" s="193">
        <v>40</v>
      </c>
      <c r="B103" s="195" t="str">
        <f>'参加チーム名'!D43</f>
        <v>須賀川ブルーインパルス</v>
      </c>
      <c r="C103" s="197" t="str">
        <f>IF(C104=""," ",IF(C104&gt;E104,"○",IF(C104&lt;E104,"×","△")))</f>
        <v>×</v>
      </c>
      <c r="D103" s="184"/>
      <c r="E103" s="180"/>
      <c r="F103" s="190" t="str">
        <f>IF(F104=""," ",IF(F104&gt;H104,"○",IF(F104&lt;H104,"×","△")))</f>
        <v>○</v>
      </c>
      <c r="G103" s="184"/>
      <c r="H103" s="180"/>
      <c r="I103" s="190" t="str">
        <f>IF(I104=""," ",IF(I104&gt;K104,"○",IF(I104&lt;K104,"×","△")))</f>
        <v>×</v>
      </c>
      <c r="J103" s="184"/>
      <c r="K103" s="180"/>
      <c r="L103" s="191"/>
      <c r="M103" s="191"/>
      <c r="N103" s="192"/>
      <c r="O103" s="190" t="str">
        <f>IF(O104=""," ",IF(O104&gt;Q104,"○",IF(O104&lt;Q104,"×","△")))</f>
        <v>×</v>
      </c>
      <c r="P103" s="184"/>
      <c r="Q103" s="180"/>
      <c r="R103" s="190" t="str">
        <f>IF(R104=""," ",IF(R104&gt;T104,"○",IF(R104&lt;T104,"×","△")))</f>
        <v>×</v>
      </c>
      <c r="S103" s="184"/>
      <c r="T103" s="180"/>
      <c r="U103" s="182">
        <f>IF(C104&gt;E104,1,0)+IF(F104&gt;H104,1,0)+IF(I104&gt;K104,1,0)+IF(O104&gt;Q104,1,0)+IF(R104&gt;T104,1,0)</f>
        <v>1</v>
      </c>
      <c r="V103" s="184" t="s">
        <v>238</v>
      </c>
      <c r="W103" s="184">
        <f>IF(C104+E104&gt;0,IF(C104=E104,1,0),0)+IF(F104+H104&gt;0,IF(F104=H104,1,0),0)+IF(I104+K104&gt;0,IF(I104=K104,1,0),0)+IF(O104+Q104&gt;0,IF(O104=Q104,1,0),0)+IF(R104+T104&gt;0,IF(R104=T104,1,0),0)</f>
        <v>0</v>
      </c>
      <c r="X103" s="184" t="s">
        <v>238</v>
      </c>
      <c r="Y103" s="180">
        <f>IF(C104&lt;E104,1,0)+IF(F104&lt;H104,1,0)+IF(I104&lt;K104,1,0)+IF(O104&lt;Q104,1,0)+IF(R104&lt;T104,1,0)</f>
        <v>4</v>
      </c>
      <c r="Z103" s="182">
        <f>U103*2+W103*1</f>
        <v>2</v>
      </c>
      <c r="AA103" s="180"/>
      <c r="AB103" s="95" t="s">
        <v>245</v>
      </c>
      <c r="AC103" s="184">
        <f>C104+F104+I104+O104+R104</f>
        <v>36</v>
      </c>
      <c r="AD103" s="180"/>
      <c r="AE103" s="185">
        <v>5</v>
      </c>
      <c r="AF103" s="186"/>
    </row>
    <row r="104" spans="1:32" s="7" customFormat="1" ht="15" customHeight="1">
      <c r="A104" s="194"/>
      <c r="B104" s="196"/>
      <c r="C104" s="96">
        <f>N98</f>
        <v>6</v>
      </c>
      <c r="D104" s="96" t="s">
        <v>213</v>
      </c>
      <c r="E104" s="100">
        <f>L98</f>
        <v>11</v>
      </c>
      <c r="F104" s="101">
        <f>N100</f>
        <v>9</v>
      </c>
      <c r="G104" s="96" t="s">
        <v>213</v>
      </c>
      <c r="H104" s="100">
        <f>L100</f>
        <v>4</v>
      </c>
      <c r="I104" s="101">
        <f>N102</f>
        <v>9</v>
      </c>
      <c r="J104" s="96" t="s">
        <v>213</v>
      </c>
      <c r="K104" s="100">
        <f>L102</f>
        <v>10</v>
      </c>
      <c r="L104" s="191"/>
      <c r="M104" s="191"/>
      <c r="N104" s="192"/>
      <c r="O104" s="97">
        <v>6</v>
      </c>
      <c r="P104" s="96" t="s">
        <v>213</v>
      </c>
      <c r="Q104" s="103">
        <v>10</v>
      </c>
      <c r="R104" s="97">
        <v>6</v>
      </c>
      <c r="S104" s="96" t="s">
        <v>213</v>
      </c>
      <c r="T104" s="103">
        <v>9</v>
      </c>
      <c r="U104" s="183"/>
      <c r="V104" s="189"/>
      <c r="W104" s="189"/>
      <c r="X104" s="189"/>
      <c r="Y104" s="181"/>
      <c r="Z104" s="183"/>
      <c r="AA104" s="181"/>
      <c r="AB104" s="97" t="s">
        <v>2</v>
      </c>
      <c r="AC104" s="189">
        <f>E104+H104+K104+Q104+T104</f>
        <v>44</v>
      </c>
      <c r="AD104" s="181"/>
      <c r="AE104" s="187"/>
      <c r="AF104" s="188"/>
    </row>
    <row r="105" spans="1:32" s="7" customFormat="1" ht="15" customHeight="1">
      <c r="A105" s="193">
        <v>41</v>
      </c>
      <c r="B105" s="195" t="str">
        <f>'参加チーム名'!D44</f>
        <v>徳間サンダーキッズ</v>
      </c>
      <c r="C105" s="197" t="str">
        <f>IF(C106=""," ",IF(C106&gt;E106,"○",IF(C106&lt;E106,"×","△")))</f>
        <v>×</v>
      </c>
      <c r="D105" s="184"/>
      <c r="E105" s="180"/>
      <c r="F105" s="190" t="str">
        <f>IF(F106=""," ",IF(F106&gt;H106,"○",IF(F106&lt;H106,"×","△")))</f>
        <v>○</v>
      </c>
      <c r="G105" s="184"/>
      <c r="H105" s="180"/>
      <c r="I105" s="190" t="str">
        <f>IF(I106=""," ",IF(I106&gt;K106,"○",IF(I106&lt;K106,"×","△")))</f>
        <v>○</v>
      </c>
      <c r="J105" s="184"/>
      <c r="K105" s="180"/>
      <c r="L105" s="190" t="str">
        <f>IF(L106=""," ",IF(L106&gt;N106,"○",IF(L106&lt;N106,"×","△")))</f>
        <v>○</v>
      </c>
      <c r="M105" s="184"/>
      <c r="N105" s="180"/>
      <c r="O105" s="191"/>
      <c r="P105" s="191"/>
      <c r="Q105" s="192"/>
      <c r="R105" s="190" t="str">
        <f>IF(R106=""," ",IF(R106&gt;T106,"○",IF(R106&lt;T106,"×","△")))</f>
        <v>×</v>
      </c>
      <c r="S105" s="184"/>
      <c r="T105" s="180"/>
      <c r="U105" s="182">
        <f>IF(C106&gt;E106,1,0)+IF(F106&gt;H106,1,0)+IF(I106&gt;K106,1,0)+IF(L106&gt;N106,1,0)+IF(R106&gt;T106,1,0)</f>
        <v>3</v>
      </c>
      <c r="V105" s="184" t="s">
        <v>238</v>
      </c>
      <c r="W105" s="184">
        <f>IF(C106+E106&gt;0,IF(C106=E106,1,0),0)+IF(F106+H106&gt;0,IF(F106=H106,1,0),0)+IF(I106+K106&gt;0,IF(I106=K106,1,0),0)+IF(L106+N106&gt;0,IF(L106=N106,1,0),0)+IF(R106+T106&gt;0,IF(R106=T106,1,0),0)</f>
        <v>0</v>
      </c>
      <c r="X105" s="184" t="s">
        <v>238</v>
      </c>
      <c r="Y105" s="180">
        <f>IF(C106&lt;E106,1,0)+IF(F106&lt;H106,1,0)+IF(I106&lt;K106,1,0)+IF(L106&lt;N106,1,0)+IF(R106&lt;T106,1,0)</f>
        <v>2</v>
      </c>
      <c r="Z105" s="182">
        <f>U105*2+W105*1</f>
        <v>6</v>
      </c>
      <c r="AA105" s="180"/>
      <c r="AB105" s="95" t="s">
        <v>245</v>
      </c>
      <c r="AC105" s="184">
        <f>C106+F106+I106+L106+R106</f>
        <v>39</v>
      </c>
      <c r="AD105" s="180"/>
      <c r="AE105" s="185">
        <v>3</v>
      </c>
      <c r="AF105" s="186"/>
    </row>
    <row r="106" spans="1:37" s="7" customFormat="1" ht="15" customHeight="1">
      <c r="A106" s="194"/>
      <c r="B106" s="196"/>
      <c r="C106" s="96">
        <f>Q98</f>
        <v>7</v>
      </c>
      <c r="D106" s="96" t="s">
        <v>213</v>
      </c>
      <c r="E106" s="100">
        <f>O98</f>
        <v>8</v>
      </c>
      <c r="F106" s="101">
        <f>Q100</f>
        <v>10</v>
      </c>
      <c r="G106" s="96" t="s">
        <v>213</v>
      </c>
      <c r="H106" s="100">
        <f>O100</f>
        <v>6</v>
      </c>
      <c r="I106" s="101">
        <f>Q102</f>
        <v>11</v>
      </c>
      <c r="J106" s="96" t="s">
        <v>213</v>
      </c>
      <c r="K106" s="100">
        <f>O102</f>
        <v>3</v>
      </c>
      <c r="L106" s="101">
        <f>Q104</f>
        <v>10</v>
      </c>
      <c r="M106" s="96" t="s">
        <v>213</v>
      </c>
      <c r="N106" s="100">
        <f>O104</f>
        <v>6</v>
      </c>
      <c r="O106" s="191"/>
      <c r="P106" s="191"/>
      <c r="Q106" s="192"/>
      <c r="R106" s="97">
        <v>1</v>
      </c>
      <c r="S106" s="96" t="s">
        <v>213</v>
      </c>
      <c r="T106" s="103">
        <v>11</v>
      </c>
      <c r="U106" s="183"/>
      <c r="V106" s="189"/>
      <c r="W106" s="189"/>
      <c r="X106" s="189"/>
      <c r="Y106" s="181"/>
      <c r="Z106" s="183"/>
      <c r="AA106" s="181"/>
      <c r="AB106" s="97" t="s">
        <v>2</v>
      </c>
      <c r="AC106" s="189">
        <f>E106+H106+K106+N106+T106</f>
        <v>34</v>
      </c>
      <c r="AD106" s="181"/>
      <c r="AE106" s="187"/>
      <c r="AF106" s="188"/>
      <c r="AG106" s="2"/>
      <c r="AH106" s="2"/>
      <c r="AI106" s="2"/>
      <c r="AJ106" s="2"/>
      <c r="AK106" s="2"/>
    </row>
    <row r="107" spans="1:32" s="7" customFormat="1" ht="15" customHeight="1">
      <c r="A107" s="193">
        <v>42</v>
      </c>
      <c r="B107" s="195" t="str">
        <f>'参加チーム名'!D45</f>
        <v>ドルフィンズ二葉</v>
      </c>
      <c r="C107" s="197" t="str">
        <f>IF(C108=""," ",IF(C108&gt;E108,"○",IF(C108&lt;E108,"×","△")))</f>
        <v>○</v>
      </c>
      <c r="D107" s="184"/>
      <c r="E107" s="180"/>
      <c r="F107" s="190" t="str">
        <f>IF(F108=""," ",IF(F108&gt;H108,"○",IF(F108&lt;H108,"×","△")))</f>
        <v>○</v>
      </c>
      <c r="G107" s="184"/>
      <c r="H107" s="180"/>
      <c r="I107" s="190" t="str">
        <f>IF(I108=""," ",IF(I108&gt;K108,"○",IF(I108&lt;K108,"×","△")))</f>
        <v>○</v>
      </c>
      <c r="J107" s="184"/>
      <c r="K107" s="180"/>
      <c r="L107" s="190" t="str">
        <f>IF(L108=""," ",IF(L108&gt;N108,"○",IF(L108&lt;N108,"×","△")))</f>
        <v>○</v>
      </c>
      <c r="M107" s="184"/>
      <c r="N107" s="180"/>
      <c r="O107" s="190" t="str">
        <f>IF(O108=""," ",IF(O108&gt;Q108,"○",IF(O108&lt;Q108,"×","△")))</f>
        <v>○</v>
      </c>
      <c r="P107" s="184"/>
      <c r="Q107" s="180"/>
      <c r="R107" s="191"/>
      <c r="S107" s="191"/>
      <c r="T107" s="192"/>
      <c r="U107" s="182">
        <f>IF(C108&gt;E108,1,0)+IF(F108&gt;H108,1,0)+IF(I108&gt;K108,1,0)+IF(L108&gt;N108,1,0)+IF(O108&gt;Q108,1,0)</f>
        <v>5</v>
      </c>
      <c r="V107" s="184" t="s">
        <v>238</v>
      </c>
      <c r="W107" s="184">
        <f>IF(C108+E108&gt;0,IF(C108=E108,1,0),0)+IF(F108+H108&gt;0,IF(F108=H108,1,0),0)+IF(I108+K108&gt;0,IF(I108=K108,1,0),0)+IF(L108+N108&gt;0,IF(L108=N108,1,0),0)+IF(O108+Q108&gt;0,IF(O108=Q108,1,0),0)</f>
        <v>0</v>
      </c>
      <c r="X107" s="184" t="s">
        <v>238</v>
      </c>
      <c r="Y107" s="180">
        <f>IF(C108&lt;E108,1,0)+IF(F108&lt;H108,1,0)+IF(I108&lt;K108,1,0)+IF(L108&lt;N108,1,0)+IF(O108&lt;Q108,1,0)</f>
        <v>0</v>
      </c>
      <c r="Z107" s="182">
        <f>U107*2+W107*1</f>
        <v>10</v>
      </c>
      <c r="AA107" s="180"/>
      <c r="AB107" s="95" t="s">
        <v>245</v>
      </c>
      <c r="AC107" s="184">
        <f>C108+F108+I108+L108+O108</f>
        <v>55</v>
      </c>
      <c r="AD107" s="180"/>
      <c r="AE107" s="185">
        <v>1</v>
      </c>
      <c r="AF107" s="186"/>
    </row>
    <row r="108" spans="1:37" s="7" customFormat="1" ht="15" customHeight="1">
      <c r="A108" s="194"/>
      <c r="B108" s="196"/>
      <c r="C108" s="96">
        <f>T98</f>
        <v>11</v>
      </c>
      <c r="D108" s="96" t="s">
        <v>213</v>
      </c>
      <c r="E108" s="100">
        <f>R98</f>
        <v>5</v>
      </c>
      <c r="F108" s="101">
        <f>T100</f>
        <v>12</v>
      </c>
      <c r="G108" s="96" t="s">
        <v>213</v>
      </c>
      <c r="H108" s="100">
        <f>R100</f>
        <v>0</v>
      </c>
      <c r="I108" s="101">
        <f>T102</f>
        <v>12</v>
      </c>
      <c r="J108" s="96" t="s">
        <v>213</v>
      </c>
      <c r="K108" s="100">
        <f>R102</f>
        <v>0</v>
      </c>
      <c r="L108" s="101">
        <f>T104</f>
        <v>9</v>
      </c>
      <c r="M108" s="96" t="s">
        <v>213</v>
      </c>
      <c r="N108" s="100">
        <f>R104</f>
        <v>6</v>
      </c>
      <c r="O108" s="101">
        <f>T106</f>
        <v>11</v>
      </c>
      <c r="P108" s="96" t="s">
        <v>213</v>
      </c>
      <c r="Q108" s="100">
        <f>R106</f>
        <v>1</v>
      </c>
      <c r="R108" s="191"/>
      <c r="S108" s="191"/>
      <c r="T108" s="192"/>
      <c r="U108" s="183"/>
      <c r="V108" s="189"/>
      <c r="W108" s="189"/>
      <c r="X108" s="189"/>
      <c r="Y108" s="181"/>
      <c r="Z108" s="183"/>
      <c r="AA108" s="181"/>
      <c r="AB108" s="97" t="s">
        <v>2</v>
      </c>
      <c r="AC108" s="189">
        <f>E108+H108+K108+N108+Q108</f>
        <v>12</v>
      </c>
      <c r="AD108" s="181"/>
      <c r="AE108" s="187"/>
      <c r="AF108" s="188"/>
      <c r="AG108" s="2"/>
      <c r="AH108" s="2"/>
      <c r="AI108" s="2"/>
      <c r="AJ108" s="2"/>
      <c r="AK108" s="2"/>
    </row>
    <row r="109" spans="1:29" s="7" customFormat="1" ht="15" customHeight="1">
      <c r="A109" s="107"/>
      <c r="B109" s="102"/>
      <c r="C109" s="8"/>
      <c r="D109" s="8"/>
      <c r="E109" s="8"/>
      <c r="F109" s="8"/>
      <c r="G109" s="8"/>
      <c r="H109" s="8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spans="41:46" ht="15" customHeight="1">
      <c r="AO110" s="7"/>
      <c r="AP110" s="7"/>
      <c r="AQ110" s="7"/>
      <c r="AR110" s="7"/>
      <c r="AS110" s="7"/>
      <c r="AT110" s="7"/>
    </row>
    <row r="111" spans="1:32" s="7" customFormat="1" ht="15" customHeight="1">
      <c r="A111" s="13" t="s">
        <v>9</v>
      </c>
      <c r="B111" s="15"/>
      <c r="C111" s="175">
        <f>+A112</f>
        <v>43</v>
      </c>
      <c r="D111" s="177"/>
      <c r="E111" s="176"/>
      <c r="F111" s="175">
        <f>+A114</f>
        <v>44</v>
      </c>
      <c r="G111" s="177"/>
      <c r="H111" s="176"/>
      <c r="I111" s="175">
        <f>+A116</f>
        <v>45</v>
      </c>
      <c r="J111" s="177"/>
      <c r="K111" s="176"/>
      <c r="L111" s="175">
        <f>+A118</f>
        <v>46</v>
      </c>
      <c r="M111" s="177"/>
      <c r="N111" s="176"/>
      <c r="O111" s="175">
        <f>+A120</f>
        <v>47</v>
      </c>
      <c r="P111" s="177"/>
      <c r="Q111" s="176"/>
      <c r="R111" s="175">
        <f>A122</f>
        <v>48</v>
      </c>
      <c r="S111" s="177"/>
      <c r="T111" s="176"/>
      <c r="U111" s="4" t="s">
        <v>239</v>
      </c>
      <c r="V111" s="5" t="s">
        <v>211</v>
      </c>
      <c r="W111" s="5" t="s">
        <v>240</v>
      </c>
      <c r="X111" s="5" t="s">
        <v>212</v>
      </c>
      <c r="Y111" s="6" t="s">
        <v>241</v>
      </c>
      <c r="Z111" s="175" t="s">
        <v>242</v>
      </c>
      <c r="AA111" s="176"/>
      <c r="AB111" s="175" t="s">
        <v>243</v>
      </c>
      <c r="AC111" s="177"/>
      <c r="AD111" s="176"/>
      <c r="AE111" s="175" t="s">
        <v>244</v>
      </c>
      <c r="AF111" s="176"/>
    </row>
    <row r="112" spans="1:32" s="7" customFormat="1" ht="15" customHeight="1">
      <c r="A112" s="193">
        <v>43</v>
      </c>
      <c r="B112" s="195" t="str">
        <f>'参加チーム名'!D46</f>
        <v>東仙ＬＳファイターズ</v>
      </c>
      <c r="C112" s="191"/>
      <c r="D112" s="191"/>
      <c r="E112" s="192"/>
      <c r="F112" s="190" t="str">
        <f>IF(F113=""," ",IF(F113&gt;H113,"○",IF(F113&lt;H113,"×","△")))</f>
        <v>×</v>
      </c>
      <c r="G112" s="184"/>
      <c r="H112" s="180"/>
      <c r="I112" s="190" t="str">
        <f>IF(I113=""," ",IF(I113&gt;K113,"○",IF(I113&lt;K113,"×","△")))</f>
        <v>×</v>
      </c>
      <c r="J112" s="184"/>
      <c r="K112" s="180"/>
      <c r="L112" s="190" t="str">
        <f>IF(L113=""," ",IF(L113&gt;N113,"○",IF(L113&lt;N113,"×","△")))</f>
        <v>×</v>
      </c>
      <c r="M112" s="184"/>
      <c r="N112" s="180"/>
      <c r="O112" s="190" t="str">
        <f>IF(O113=""," ",IF(O113&gt;Q113,"○",IF(O113&lt;Q113,"×","△")))</f>
        <v>×</v>
      </c>
      <c r="P112" s="184"/>
      <c r="Q112" s="180"/>
      <c r="R112" s="190" t="str">
        <f>IF(R113=""," ",IF(R113&gt;T113,"○",IF(R113&lt;T113,"×","△")))</f>
        <v>×</v>
      </c>
      <c r="S112" s="184"/>
      <c r="T112" s="180"/>
      <c r="U112" s="182">
        <f>IF(F113&gt;H113,1,0)+IF(I113&gt;K113,1,0)+IF(L113&gt;N113,1,0)+IF(O113&gt;Q113,1,0)+IF(R113&gt;T113,1,0)</f>
        <v>0</v>
      </c>
      <c r="V112" s="184" t="s">
        <v>238</v>
      </c>
      <c r="W112" s="184">
        <f>IF(F113+H113&gt;0,IF(F113=H113,1,0),0)+IF(I113+K113&gt;0,IF(I113=K113,1,0),0)+IF(L113+N113&gt;0,IF(L113=N113,1,0),0)+IF(O113+Q113&gt;0,IF(O113=Q113,1,0),0)+IF(R113+T113&gt;0,IF(R113=T113,1,0),0)</f>
        <v>0</v>
      </c>
      <c r="X112" s="184" t="s">
        <v>238</v>
      </c>
      <c r="Y112" s="180">
        <f>IF(F113&lt;H113,1,0)+IF(I113&lt;K113,1,0)+IF(L113&lt;N113,1,0)+IF(O113&lt;Q113,1,0)+IF(R113&lt;T113,1,0)</f>
        <v>5</v>
      </c>
      <c r="Z112" s="182">
        <f>U112*2+W112*1</f>
        <v>0</v>
      </c>
      <c r="AA112" s="180"/>
      <c r="AB112" s="95" t="s">
        <v>245</v>
      </c>
      <c r="AC112" s="184">
        <f>F113+I113+L113+O113+R113</f>
        <v>7</v>
      </c>
      <c r="AD112" s="180"/>
      <c r="AE112" s="185">
        <v>6</v>
      </c>
      <c r="AF112" s="186"/>
    </row>
    <row r="113" spans="1:32" s="7" customFormat="1" ht="15" customHeight="1">
      <c r="A113" s="194"/>
      <c r="B113" s="196"/>
      <c r="C113" s="191"/>
      <c r="D113" s="191"/>
      <c r="E113" s="192"/>
      <c r="F113" s="101">
        <v>6</v>
      </c>
      <c r="G113" s="96" t="s">
        <v>213</v>
      </c>
      <c r="H113" s="100">
        <v>7</v>
      </c>
      <c r="I113" s="101">
        <v>1</v>
      </c>
      <c r="J113" s="96" t="s">
        <v>213</v>
      </c>
      <c r="K113" s="100">
        <v>11</v>
      </c>
      <c r="L113" s="101">
        <v>0</v>
      </c>
      <c r="M113" s="96" t="s">
        <v>213</v>
      </c>
      <c r="N113" s="100">
        <v>11</v>
      </c>
      <c r="O113" s="101">
        <v>0</v>
      </c>
      <c r="P113" s="96" t="s">
        <v>213</v>
      </c>
      <c r="Q113" s="100">
        <v>12</v>
      </c>
      <c r="R113" s="101">
        <v>0</v>
      </c>
      <c r="S113" s="96" t="s">
        <v>213</v>
      </c>
      <c r="T113" s="100">
        <v>12</v>
      </c>
      <c r="U113" s="183"/>
      <c r="V113" s="189"/>
      <c r="W113" s="189"/>
      <c r="X113" s="189"/>
      <c r="Y113" s="174"/>
      <c r="Z113" s="183"/>
      <c r="AA113" s="181"/>
      <c r="AB113" s="97" t="s">
        <v>2</v>
      </c>
      <c r="AC113" s="189">
        <f>H113+K113+N113+Q113+T113</f>
        <v>53</v>
      </c>
      <c r="AD113" s="181"/>
      <c r="AE113" s="187"/>
      <c r="AF113" s="188"/>
    </row>
    <row r="114" spans="1:32" s="7" customFormat="1" ht="15" customHeight="1">
      <c r="A114" s="193">
        <v>44</v>
      </c>
      <c r="B114" s="195" t="str">
        <f>'参加チーム名'!D47</f>
        <v>高松　Ｄ．Ｂ．Ｃ</v>
      </c>
      <c r="C114" s="197" t="str">
        <f>IF(C115=""," ",IF(C115&gt;E115,"○",IF(C115&lt;E115,"×","△")))</f>
        <v>○</v>
      </c>
      <c r="D114" s="184"/>
      <c r="E114" s="180"/>
      <c r="F114" s="191"/>
      <c r="G114" s="191"/>
      <c r="H114" s="192"/>
      <c r="I114" s="190" t="str">
        <f>IF(I115=""," ",IF(I115&gt;K115,"○",IF(I115&lt;K115,"×","△")))</f>
        <v>○</v>
      </c>
      <c r="J114" s="184"/>
      <c r="K114" s="180"/>
      <c r="L114" s="190" t="str">
        <f>IF(L115=""," ",IF(L115&gt;N115,"○",IF(L115&lt;N115,"×","△")))</f>
        <v>○</v>
      </c>
      <c r="M114" s="184"/>
      <c r="N114" s="180"/>
      <c r="O114" s="190" t="str">
        <f>IF(O115=""," ",IF(O115&gt;Q115,"○",IF(O115&lt;Q115,"×","△")))</f>
        <v>×</v>
      </c>
      <c r="P114" s="184"/>
      <c r="Q114" s="180"/>
      <c r="R114" s="190" t="str">
        <f>IF(R115=""," ",IF(R115&gt;T115,"○",IF(R115&lt;T115,"×","△")))</f>
        <v>×</v>
      </c>
      <c r="S114" s="184"/>
      <c r="T114" s="180"/>
      <c r="U114" s="184">
        <f>IF(C115&gt;E115,1,0)+IF(I115&gt;K115,1,0)+IF(L115&gt;N115,1,0)+IF(O115&gt;Q115,1,0)+IF(R115&gt;T115,1,0)</f>
        <v>3</v>
      </c>
      <c r="V114" s="184" t="s">
        <v>238</v>
      </c>
      <c r="W114" s="184">
        <f>IF(C115+E115&gt;0,IF(C115=E115,1,0),0)+IF(I115+K115&gt;0,IF(I115=K115,1,0),0)+IF(L115+N115&gt;0,IF(L115=N115,1,0),0)+IF(O115+Q115&gt;0,IF(O115=Q115,1,0),0)+IF(R115+T115&gt;0,IF(R115=T115,1,0),0)</f>
        <v>0</v>
      </c>
      <c r="X114" s="184" t="s">
        <v>238</v>
      </c>
      <c r="Y114" s="180">
        <f>IF(C115&lt;E115,1,0)+IF(I115&lt;K115,1,0)+IF(L115&lt;N115,1,0)+IF(O115&lt;Q115,1,0)+IF(R115&lt;T115,1,0)</f>
        <v>2</v>
      </c>
      <c r="Z114" s="182">
        <f>U114*2+W114*1</f>
        <v>6</v>
      </c>
      <c r="AA114" s="180"/>
      <c r="AB114" s="95" t="s">
        <v>245</v>
      </c>
      <c r="AC114" s="184">
        <f>C115+I115+L115+O115+R115</f>
        <v>33</v>
      </c>
      <c r="AD114" s="180"/>
      <c r="AE114" s="185">
        <v>3</v>
      </c>
      <c r="AF114" s="186"/>
    </row>
    <row r="115" spans="1:32" s="7" customFormat="1" ht="15" customHeight="1">
      <c r="A115" s="194"/>
      <c r="B115" s="196"/>
      <c r="C115" s="98">
        <f>H113</f>
        <v>7</v>
      </c>
      <c r="D115" s="98" t="s">
        <v>213</v>
      </c>
      <c r="E115" s="99">
        <f>F113</f>
        <v>6</v>
      </c>
      <c r="F115" s="191"/>
      <c r="G115" s="191"/>
      <c r="H115" s="192"/>
      <c r="I115" s="101">
        <v>9</v>
      </c>
      <c r="J115" s="96" t="s">
        <v>213</v>
      </c>
      <c r="K115" s="100">
        <v>6</v>
      </c>
      <c r="L115" s="101">
        <v>9</v>
      </c>
      <c r="M115" s="96" t="s">
        <v>213</v>
      </c>
      <c r="N115" s="100">
        <v>8</v>
      </c>
      <c r="O115" s="101">
        <v>3</v>
      </c>
      <c r="P115" s="96" t="s">
        <v>213</v>
      </c>
      <c r="Q115" s="100">
        <v>10</v>
      </c>
      <c r="R115" s="101">
        <v>5</v>
      </c>
      <c r="S115" s="96" t="s">
        <v>213</v>
      </c>
      <c r="T115" s="100">
        <v>10</v>
      </c>
      <c r="U115" s="189"/>
      <c r="V115" s="189"/>
      <c r="W115" s="189"/>
      <c r="X115" s="189"/>
      <c r="Y115" s="181"/>
      <c r="Z115" s="183"/>
      <c r="AA115" s="181"/>
      <c r="AB115" s="97" t="s">
        <v>2</v>
      </c>
      <c r="AC115" s="189">
        <f>E115+K115+N115+Q115+T115</f>
        <v>40</v>
      </c>
      <c r="AD115" s="181"/>
      <c r="AE115" s="187"/>
      <c r="AF115" s="188"/>
    </row>
    <row r="116" spans="1:32" s="7" customFormat="1" ht="15" customHeight="1">
      <c r="A116" s="193">
        <v>45</v>
      </c>
      <c r="B116" s="195" t="str">
        <f>'参加チーム名'!D48</f>
        <v>松原エンデバーズＥＸ</v>
      </c>
      <c r="C116" s="197" t="str">
        <f>IF(C117=""," ",IF(C117&gt;E117,"○",IF(C117&lt;E117,"×","△")))</f>
        <v>○</v>
      </c>
      <c r="D116" s="184"/>
      <c r="E116" s="180"/>
      <c r="F116" s="197" t="str">
        <f>IF(F117=""," ",IF(F117&gt;H117,"○",IF(F117&lt;H117,"×","△")))</f>
        <v>×</v>
      </c>
      <c r="G116" s="184"/>
      <c r="H116" s="180"/>
      <c r="I116" s="191"/>
      <c r="J116" s="191"/>
      <c r="K116" s="192"/>
      <c r="L116" s="190" t="str">
        <f>IF(L117=""," ",IF(L117&gt;N117,"○",IF(L117&lt;N117,"×","△")))</f>
        <v>○</v>
      </c>
      <c r="M116" s="184"/>
      <c r="N116" s="180"/>
      <c r="O116" s="190" t="str">
        <f>IF(O117=""," ",IF(O117&gt;Q117,"○",IF(O117&lt;Q117,"×","△")))</f>
        <v>×</v>
      </c>
      <c r="P116" s="184"/>
      <c r="Q116" s="180"/>
      <c r="R116" s="190" t="str">
        <f>IF(R117=""," ",IF(R117&gt;T117,"○",IF(R117&lt;T117,"×","△")))</f>
        <v>×</v>
      </c>
      <c r="S116" s="184"/>
      <c r="T116" s="180"/>
      <c r="U116" s="182">
        <f>IF(C117&gt;E117,1,0)+IF(F117&gt;H117,1,0)+IF(L117&gt;N117,1,0)+IF(O117&gt;Q117,1,0)+IF(R117&gt;T117,1,0)</f>
        <v>2</v>
      </c>
      <c r="V116" s="184" t="s">
        <v>238</v>
      </c>
      <c r="W116" s="184">
        <f>IF(C117+E117&gt;0,IF(C117=E117,1,0),0)+IF(F117+H117&gt;0,IF(F117=H117,1,0),0)+IF(L117+N117&gt;0,IF(L117=N117,1,0),0)+IF(O117+Q117&gt;0,IF(O117=Q117,1,0),0)+IF(R117+T117&gt;0,IF(R117=T117,1,0),0)</f>
        <v>0</v>
      </c>
      <c r="X116" s="184" t="s">
        <v>238</v>
      </c>
      <c r="Y116" s="180">
        <f>IF(C117&lt;E117,1,0)+IF(F117&lt;H117,1,0)+IF(L117&lt;N117,1,0)+IF(O117&lt;Q117,1,0)+IF(R117&lt;T117,1,0)</f>
        <v>3</v>
      </c>
      <c r="Z116" s="182">
        <f>U116*2+W116*1</f>
        <v>4</v>
      </c>
      <c r="AA116" s="180"/>
      <c r="AB116" s="95" t="s">
        <v>245</v>
      </c>
      <c r="AC116" s="184">
        <f>C117+F117+L117+O117+R117</f>
        <v>34</v>
      </c>
      <c r="AD116" s="180"/>
      <c r="AE116" s="185">
        <v>4</v>
      </c>
      <c r="AF116" s="186"/>
    </row>
    <row r="117" spans="1:32" s="7" customFormat="1" ht="15" customHeight="1">
      <c r="A117" s="194"/>
      <c r="B117" s="196"/>
      <c r="C117" s="96">
        <f>K113</f>
        <v>11</v>
      </c>
      <c r="D117" s="96" t="s">
        <v>213</v>
      </c>
      <c r="E117" s="100">
        <f>I113</f>
        <v>1</v>
      </c>
      <c r="F117" s="98">
        <f>K115</f>
        <v>6</v>
      </c>
      <c r="G117" s="98" t="s">
        <v>213</v>
      </c>
      <c r="H117" s="99">
        <f>I115</f>
        <v>9</v>
      </c>
      <c r="I117" s="191"/>
      <c r="J117" s="191"/>
      <c r="K117" s="192"/>
      <c r="L117" s="97">
        <v>10</v>
      </c>
      <c r="M117" s="96" t="s">
        <v>213</v>
      </c>
      <c r="N117" s="103">
        <v>4</v>
      </c>
      <c r="O117" s="97">
        <v>7</v>
      </c>
      <c r="P117" s="96" t="s">
        <v>213</v>
      </c>
      <c r="Q117" s="103">
        <v>9</v>
      </c>
      <c r="R117" s="97">
        <v>0</v>
      </c>
      <c r="S117" s="96" t="s">
        <v>213</v>
      </c>
      <c r="T117" s="103">
        <v>12</v>
      </c>
      <c r="U117" s="183"/>
      <c r="V117" s="189"/>
      <c r="W117" s="189"/>
      <c r="X117" s="189"/>
      <c r="Y117" s="181"/>
      <c r="Z117" s="183"/>
      <c r="AA117" s="181"/>
      <c r="AB117" s="97" t="s">
        <v>2</v>
      </c>
      <c r="AC117" s="189">
        <f>E117+H117+N117+Q117+T117</f>
        <v>35</v>
      </c>
      <c r="AD117" s="181"/>
      <c r="AE117" s="187"/>
      <c r="AF117" s="188"/>
    </row>
    <row r="118" spans="1:32" s="7" customFormat="1" ht="15" customHeight="1">
      <c r="A118" s="193">
        <v>46</v>
      </c>
      <c r="B118" s="195" t="str">
        <f>'参加チーム名'!D49</f>
        <v>須賀川ゴジラキッズＤＢＣ</v>
      </c>
      <c r="C118" s="197" t="str">
        <f>IF(C119=""," ",IF(C119&gt;E119,"○",IF(C119&lt;E119,"×","△")))</f>
        <v>○</v>
      </c>
      <c r="D118" s="184"/>
      <c r="E118" s="180"/>
      <c r="F118" s="190" t="str">
        <f>IF(F119=""," ",IF(F119&gt;H119,"○",IF(F119&lt;H119,"×","△")))</f>
        <v>×</v>
      </c>
      <c r="G118" s="184"/>
      <c r="H118" s="180"/>
      <c r="I118" s="190" t="str">
        <f>IF(I119=""," ",IF(I119&gt;K119,"○",IF(I119&lt;K119,"×","△")))</f>
        <v>×</v>
      </c>
      <c r="J118" s="184"/>
      <c r="K118" s="180"/>
      <c r="L118" s="191"/>
      <c r="M118" s="191"/>
      <c r="N118" s="192"/>
      <c r="O118" s="190" t="str">
        <f>IF(O119=""," ",IF(O119&gt;Q119,"○",IF(O119&lt;Q119,"×","△")))</f>
        <v>×</v>
      </c>
      <c r="P118" s="184"/>
      <c r="Q118" s="180"/>
      <c r="R118" s="190" t="str">
        <f>IF(R119=""," ",IF(R119&gt;T119,"○",IF(R119&lt;T119,"×","△")))</f>
        <v>×</v>
      </c>
      <c r="S118" s="184"/>
      <c r="T118" s="180"/>
      <c r="U118" s="182">
        <f>IF(C119&gt;E119,1,0)+IF(F119&gt;H119,1,0)+IF(I119&gt;K119,1,0)+IF(O119&gt;Q119,1,0)+IF(R119&gt;T119,1,0)</f>
        <v>1</v>
      </c>
      <c r="V118" s="184" t="s">
        <v>238</v>
      </c>
      <c r="W118" s="184">
        <f>IF(C119+E119&gt;0,IF(C119=E119,1,0),0)+IF(F119+H119&gt;0,IF(F119=H119,1,0),0)+IF(I119+K119&gt;0,IF(I119=K119,1,0),0)+IF(O119+Q119&gt;0,IF(O119=Q119,1,0),0)+IF(R119+T119&gt;0,IF(R119=T119,1,0),0)</f>
        <v>0</v>
      </c>
      <c r="X118" s="184" t="s">
        <v>238</v>
      </c>
      <c r="Y118" s="180">
        <f>IF(C119&lt;E119,1,0)+IF(F119&lt;H119,1,0)+IF(I119&lt;K119,1,0)+IF(O119&lt;Q119,1,0)+IF(R119&lt;T119,1,0)</f>
        <v>4</v>
      </c>
      <c r="Z118" s="182">
        <f>U118*2+W118*1</f>
        <v>2</v>
      </c>
      <c r="AA118" s="180"/>
      <c r="AB118" s="95" t="s">
        <v>245</v>
      </c>
      <c r="AC118" s="184">
        <f>C119+F119+I119+O119+R119</f>
        <v>30</v>
      </c>
      <c r="AD118" s="180"/>
      <c r="AE118" s="185">
        <v>5</v>
      </c>
      <c r="AF118" s="186"/>
    </row>
    <row r="119" spans="1:32" s="7" customFormat="1" ht="15" customHeight="1">
      <c r="A119" s="194"/>
      <c r="B119" s="196"/>
      <c r="C119" s="96">
        <f>N113</f>
        <v>11</v>
      </c>
      <c r="D119" s="96" t="s">
        <v>213</v>
      </c>
      <c r="E119" s="100">
        <f>L113</f>
        <v>0</v>
      </c>
      <c r="F119" s="101">
        <f>N115</f>
        <v>8</v>
      </c>
      <c r="G119" s="96" t="s">
        <v>213</v>
      </c>
      <c r="H119" s="100">
        <f>L115</f>
        <v>9</v>
      </c>
      <c r="I119" s="101">
        <f>N117</f>
        <v>4</v>
      </c>
      <c r="J119" s="96" t="s">
        <v>213</v>
      </c>
      <c r="K119" s="100">
        <f>L117</f>
        <v>10</v>
      </c>
      <c r="L119" s="191"/>
      <c r="M119" s="191"/>
      <c r="N119" s="192"/>
      <c r="O119" s="97">
        <v>3</v>
      </c>
      <c r="P119" s="96" t="s">
        <v>213</v>
      </c>
      <c r="Q119" s="103">
        <v>10</v>
      </c>
      <c r="R119" s="97">
        <v>4</v>
      </c>
      <c r="S119" s="96" t="s">
        <v>213</v>
      </c>
      <c r="T119" s="103">
        <v>11</v>
      </c>
      <c r="U119" s="183"/>
      <c r="V119" s="189"/>
      <c r="W119" s="189"/>
      <c r="X119" s="189"/>
      <c r="Y119" s="181"/>
      <c r="Z119" s="183"/>
      <c r="AA119" s="181"/>
      <c r="AB119" s="97" t="s">
        <v>2</v>
      </c>
      <c r="AC119" s="189">
        <f>E119+H119+K119+Q119+T119</f>
        <v>40</v>
      </c>
      <c r="AD119" s="181"/>
      <c r="AE119" s="187"/>
      <c r="AF119" s="188"/>
    </row>
    <row r="120" spans="1:32" s="7" customFormat="1" ht="15" customHeight="1">
      <c r="A120" s="193">
        <v>47</v>
      </c>
      <c r="B120" s="195" t="str">
        <f>'参加チーム名'!D50</f>
        <v>佐野小ファイターズ</v>
      </c>
      <c r="C120" s="197" t="str">
        <f>IF(C121=""," ",IF(C121&gt;E121,"○",IF(C121&lt;E121,"×","△")))</f>
        <v>○</v>
      </c>
      <c r="D120" s="184"/>
      <c r="E120" s="180"/>
      <c r="F120" s="190" t="str">
        <f>IF(F121=""," ",IF(F121&gt;H121,"○",IF(F121&lt;H121,"×","△")))</f>
        <v>○</v>
      </c>
      <c r="G120" s="184"/>
      <c r="H120" s="180"/>
      <c r="I120" s="190" t="str">
        <f>IF(I121=""," ",IF(I121&gt;K121,"○",IF(I121&lt;K121,"×","△")))</f>
        <v>○</v>
      </c>
      <c r="J120" s="184"/>
      <c r="K120" s="180"/>
      <c r="L120" s="190" t="str">
        <f>IF(L121=""," ",IF(L121&gt;N121,"○",IF(L121&lt;N121,"×","△")))</f>
        <v>○</v>
      </c>
      <c r="M120" s="184"/>
      <c r="N120" s="180"/>
      <c r="O120" s="191"/>
      <c r="P120" s="191"/>
      <c r="Q120" s="192"/>
      <c r="R120" s="190" t="str">
        <f>IF(R121=""," ",IF(R121&gt;T121,"○",IF(R121&lt;T121,"×","△")))</f>
        <v>×</v>
      </c>
      <c r="S120" s="184"/>
      <c r="T120" s="180"/>
      <c r="U120" s="182">
        <f>IF(C121&gt;E121,1,0)+IF(F121&gt;H121,1,0)+IF(I121&gt;K121,1,0)+IF(L121&gt;N121,1,0)+IF(R121&gt;T121,1,0)</f>
        <v>4</v>
      </c>
      <c r="V120" s="184" t="s">
        <v>238</v>
      </c>
      <c r="W120" s="184">
        <f>IF(C121+E121&gt;0,IF(C121=E121,1,0),0)+IF(F121+H121&gt;0,IF(F121=H121,1,0),0)+IF(I121+K121&gt;0,IF(I121=K121,1,0),0)+IF(L121+N121&gt;0,IF(L121=N121,1,0),0)+IF(R121+T121&gt;0,IF(R121=T121,1,0),0)</f>
        <v>0</v>
      </c>
      <c r="X120" s="184" t="s">
        <v>238</v>
      </c>
      <c r="Y120" s="180">
        <f>IF(C121&lt;E121,1,0)+IF(F121&lt;H121,1,0)+IF(I121&lt;K121,1,0)+IF(L121&lt;N121,1,0)+IF(R121&lt;T121,1,0)</f>
        <v>1</v>
      </c>
      <c r="Z120" s="182">
        <f>U120*2+W120*1</f>
        <v>8</v>
      </c>
      <c r="AA120" s="180"/>
      <c r="AB120" s="95" t="s">
        <v>245</v>
      </c>
      <c r="AC120" s="184">
        <f>C121+F121+I121+L121+R121</f>
        <v>48</v>
      </c>
      <c r="AD120" s="180"/>
      <c r="AE120" s="185">
        <v>2</v>
      </c>
      <c r="AF120" s="186"/>
    </row>
    <row r="121" spans="1:37" s="7" customFormat="1" ht="15" customHeight="1">
      <c r="A121" s="194"/>
      <c r="B121" s="196"/>
      <c r="C121" s="96">
        <f>Q113</f>
        <v>12</v>
      </c>
      <c r="D121" s="96" t="s">
        <v>213</v>
      </c>
      <c r="E121" s="100">
        <f>O113</f>
        <v>0</v>
      </c>
      <c r="F121" s="101">
        <f>Q115</f>
        <v>10</v>
      </c>
      <c r="G121" s="96" t="s">
        <v>213</v>
      </c>
      <c r="H121" s="100">
        <f>O115</f>
        <v>3</v>
      </c>
      <c r="I121" s="101">
        <f>Q117</f>
        <v>9</v>
      </c>
      <c r="J121" s="96" t="s">
        <v>213</v>
      </c>
      <c r="K121" s="100">
        <f>O117</f>
        <v>7</v>
      </c>
      <c r="L121" s="101">
        <f>Q119</f>
        <v>10</v>
      </c>
      <c r="M121" s="96" t="s">
        <v>213</v>
      </c>
      <c r="N121" s="100">
        <f>O119</f>
        <v>3</v>
      </c>
      <c r="O121" s="191"/>
      <c r="P121" s="191"/>
      <c r="Q121" s="192"/>
      <c r="R121" s="97">
        <v>7</v>
      </c>
      <c r="S121" s="96" t="s">
        <v>213</v>
      </c>
      <c r="T121" s="103">
        <v>10</v>
      </c>
      <c r="U121" s="183"/>
      <c r="V121" s="189"/>
      <c r="W121" s="189"/>
      <c r="X121" s="189"/>
      <c r="Y121" s="181"/>
      <c r="Z121" s="183"/>
      <c r="AA121" s="181"/>
      <c r="AB121" s="97" t="s">
        <v>2</v>
      </c>
      <c r="AC121" s="189">
        <f>E121+H121+K121+N121+T121</f>
        <v>23</v>
      </c>
      <c r="AD121" s="181"/>
      <c r="AE121" s="187"/>
      <c r="AF121" s="188"/>
      <c r="AG121" s="2"/>
      <c r="AH121" s="2"/>
      <c r="AI121" s="2"/>
      <c r="AJ121" s="2"/>
      <c r="AK121" s="2"/>
    </row>
    <row r="122" spans="1:32" s="7" customFormat="1" ht="15" customHeight="1">
      <c r="A122" s="193">
        <v>48</v>
      </c>
      <c r="B122" s="195" t="str">
        <f>'参加チーム名'!D51</f>
        <v>Ｓ．Ｋ．Ｙ．</v>
      </c>
      <c r="C122" s="197" t="str">
        <f>IF(C123=""," ",IF(C123&gt;E123,"○",IF(C123&lt;E123,"×","△")))</f>
        <v>○</v>
      </c>
      <c r="D122" s="184"/>
      <c r="E122" s="180"/>
      <c r="F122" s="190" t="str">
        <f>IF(F123=""," ",IF(F123&gt;H123,"○",IF(F123&lt;H123,"×","△")))</f>
        <v>○</v>
      </c>
      <c r="G122" s="184"/>
      <c r="H122" s="180"/>
      <c r="I122" s="190" t="str">
        <f>IF(I123=""," ",IF(I123&gt;K123,"○",IF(I123&lt;K123,"×","△")))</f>
        <v>○</v>
      </c>
      <c r="J122" s="184"/>
      <c r="K122" s="180"/>
      <c r="L122" s="190" t="str">
        <f>IF(L123=""," ",IF(L123&gt;N123,"○",IF(L123&lt;N123,"×","△")))</f>
        <v>○</v>
      </c>
      <c r="M122" s="184"/>
      <c r="N122" s="180"/>
      <c r="O122" s="190" t="str">
        <f>IF(O123=""," ",IF(O123&gt;Q123,"○",IF(O123&lt;Q123,"×","△")))</f>
        <v>○</v>
      </c>
      <c r="P122" s="184"/>
      <c r="Q122" s="180"/>
      <c r="R122" s="191"/>
      <c r="S122" s="191"/>
      <c r="T122" s="192"/>
      <c r="U122" s="182">
        <f>IF(C123&gt;E123,1,0)+IF(F123&gt;H123,1,0)+IF(I123&gt;K123,1,0)+IF(L123&gt;N123,1,0)+IF(O123&gt;Q123,1,0)</f>
        <v>5</v>
      </c>
      <c r="V122" s="184" t="s">
        <v>238</v>
      </c>
      <c r="W122" s="184">
        <f>IF(C123+E123&gt;0,IF(C123=E123,1,0),0)+IF(F123+H123&gt;0,IF(F123=H123,1,0),0)+IF(I123+K123&gt;0,IF(I123=K123,1,0),0)+IF(L123+N123&gt;0,IF(L123=N123,1,0),0)+IF(O123+Q123&gt;0,IF(O123=Q123,1,0),0)</f>
        <v>0</v>
      </c>
      <c r="X122" s="184" t="s">
        <v>238</v>
      </c>
      <c r="Y122" s="180">
        <f>IF(C123&lt;E123,1,0)+IF(F123&lt;H123,1,0)+IF(I123&lt;K123,1,0)+IF(L123&lt;N123,1,0)+IF(O123&lt;Q123,1,0)</f>
        <v>0</v>
      </c>
      <c r="Z122" s="182">
        <f>U122*2+W122*1</f>
        <v>10</v>
      </c>
      <c r="AA122" s="180"/>
      <c r="AB122" s="95" t="s">
        <v>245</v>
      </c>
      <c r="AC122" s="184">
        <f>C123+F123+I123+L123+O123</f>
        <v>55</v>
      </c>
      <c r="AD122" s="180"/>
      <c r="AE122" s="185">
        <v>1</v>
      </c>
      <c r="AF122" s="186"/>
    </row>
    <row r="123" spans="1:37" s="7" customFormat="1" ht="15" customHeight="1">
      <c r="A123" s="194"/>
      <c r="B123" s="196"/>
      <c r="C123" s="96">
        <f>T113</f>
        <v>12</v>
      </c>
      <c r="D123" s="96" t="s">
        <v>213</v>
      </c>
      <c r="E123" s="100">
        <f>R113</f>
        <v>0</v>
      </c>
      <c r="F123" s="101">
        <f>T115</f>
        <v>10</v>
      </c>
      <c r="G123" s="96" t="s">
        <v>213</v>
      </c>
      <c r="H123" s="100">
        <f>R115</f>
        <v>5</v>
      </c>
      <c r="I123" s="101">
        <f>T117</f>
        <v>12</v>
      </c>
      <c r="J123" s="96" t="s">
        <v>213</v>
      </c>
      <c r="K123" s="100">
        <f>R117</f>
        <v>0</v>
      </c>
      <c r="L123" s="101">
        <f>T119</f>
        <v>11</v>
      </c>
      <c r="M123" s="96" t="s">
        <v>213</v>
      </c>
      <c r="N123" s="100">
        <f>R119</f>
        <v>4</v>
      </c>
      <c r="O123" s="101">
        <f>T121</f>
        <v>10</v>
      </c>
      <c r="P123" s="96" t="s">
        <v>213</v>
      </c>
      <c r="Q123" s="100">
        <f>R121</f>
        <v>7</v>
      </c>
      <c r="R123" s="191"/>
      <c r="S123" s="191"/>
      <c r="T123" s="192"/>
      <c r="U123" s="183"/>
      <c r="V123" s="189"/>
      <c r="W123" s="189"/>
      <c r="X123" s="189"/>
      <c r="Y123" s="181"/>
      <c r="Z123" s="183"/>
      <c r="AA123" s="181"/>
      <c r="AB123" s="97" t="s">
        <v>2</v>
      </c>
      <c r="AC123" s="189">
        <f>E123+H123+K123+N123+Q123</f>
        <v>16</v>
      </c>
      <c r="AD123" s="181"/>
      <c r="AE123" s="187"/>
      <c r="AF123" s="188"/>
      <c r="AG123" s="2"/>
      <c r="AH123" s="2"/>
      <c r="AI123" s="2"/>
      <c r="AJ123" s="2"/>
      <c r="AK123" s="2"/>
    </row>
  </sheetData>
  <mergeCells count="889">
    <mergeCell ref="AE60:AF61"/>
    <mergeCell ref="AC61:AD61"/>
    <mergeCell ref="AC56:AD56"/>
    <mergeCell ref="AC57:AD57"/>
    <mergeCell ref="AC58:AD58"/>
    <mergeCell ref="AC60:AD60"/>
    <mergeCell ref="AE58:AF59"/>
    <mergeCell ref="AC59:AD59"/>
    <mergeCell ref="AC53:AD53"/>
    <mergeCell ref="R52:T52"/>
    <mergeCell ref="AC52:AD52"/>
    <mergeCell ref="W54:W55"/>
    <mergeCell ref="AC54:AD54"/>
    <mergeCell ref="AC55:AD55"/>
    <mergeCell ref="V54:V55"/>
    <mergeCell ref="Y52:Y53"/>
    <mergeCell ref="Z52:AA53"/>
    <mergeCell ref="X54:X55"/>
    <mergeCell ref="Z49:AA49"/>
    <mergeCell ref="AB49:AD49"/>
    <mergeCell ref="AE49:AF49"/>
    <mergeCell ref="Z50:AA51"/>
    <mergeCell ref="AE50:AF51"/>
    <mergeCell ref="W50:W51"/>
    <mergeCell ref="X50:X51"/>
    <mergeCell ref="Y50:Y51"/>
    <mergeCell ref="AC50:AD50"/>
    <mergeCell ref="AE43:AF44"/>
    <mergeCell ref="AC44:AD44"/>
    <mergeCell ref="Y45:Y46"/>
    <mergeCell ref="Z45:AA46"/>
    <mergeCell ref="AC45:AD45"/>
    <mergeCell ref="AE45:AF46"/>
    <mergeCell ref="AC46:AD46"/>
    <mergeCell ref="W43:W44"/>
    <mergeCell ref="Y43:Y44"/>
    <mergeCell ref="Z43:AA44"/>
    <mergeCell ref="AC43:AD43"/>
    <mergeCell ref="X43:X44"/>
    <mergeCell ref="V43:V44"/>
    <mergeCell ref="R39:T39"/>
    <mergeCell ref="A41:A42"/>
    <mergeCell ref="B41:B42"/>
    <mergeCell ref="A43:A44"/>
    <mergeCell ref="B43:B44"/>
    <mergeCell ref="F43:H43"/>
    <mergeCell ref="R43:T43"/>
    <mergeCell ref="U39:U40"/>
    <mergeCell ref="U41:U42"/>
    <mergeCell ref="AC39:AD39"/>
    <mergeCell ref="AE39:AF40"/>
    <mergeCell ref="AC40:AD40"/>
    <mergeCell ref="V39:V40"/>
    <mergeCell ref="W39:W40"/>
    <mergeCell ref="Z37:AA38"/>
    <mergeCell ref="AC37:AD37"/>
    <mergeCell ref="AE37:AF38"/>
    <mergeCell ref="AC38:AD38"/>
    <mergeCell ref="Y35:Y36"/>
    <mergeCell ref="C37:E37"/>
    <mergeCell ref="R37:T37"/>
    <mergeCell ref="W37:W38"/>
    <mergeCell ref="X37:X38"/>
    <mergeCell ref="F37:H38"/>
    <mergeCell ref="I37:K37"/>
    <mergeCell ref="O37:Q37"/>
    <mergeCell ref="L37:N37"/>
    <mergeCell ref="Y37:Y38"/>
    <mergeCell ref="U35:U36"/>
    <mergeCell ref="V35:V36"/>
    <mergeCell ref="W35:W36"/>
    <mergeCell ref="X35:X36"/>
    <mergeCell ref="A35:A36"/>
    <mergeCell ref="B35:B36"/>
    <mergeCell ref="O35:Q35"/>
    <mergeCell ref="R35:T35"/>
    <mergeCell ref="Z28:AA29"/>
    <mergeCell ref="AC28:AD28"/>
    <mergeCell ref="AC29:AD29"/>
    <mergeCell ref="AC30:AD30"/>
    <mergeCell ref="W24:W25"/>
    <mergeCell ref="X24:X25"/>
    <mergeCell ref="Z24:AA25"/>
    <mergeCell ref="Z26:AA27"/>
    <mergeCell ref="Y26:Y27"/>
    <mergeCell ref="AC24:AD24"/>
    <mergeCell ref="Y22:Y23"/>
    <mergeCell ref="Z22:AA23"/>
    <mergeCell ref="AC22:AD22"/>
    <mergeCell ref="Y24:Y25"/>
    <mergeCell ref="AC25:AD25"/>
    <mergeCell ref="AE11:AF12"/>
    <mergeCell ref="AC12:AD12"/>
    <mergeCell ref="C22:E22"/>
    <mergeCell ref="O22:Q22"/>
    <mergeCell ref="R22:T22"/>
    <mergeCell ref="X11:X12"/>
    <mergeCell ref="Y11:Y12"/>
    <mergeCell ref="AE22:AF23"/>
    <mergeCell ref="Z11:AA12"/>
    <mergeCell ref="AC23:AD23"/>
    <mergeCell ref="AC11:AD11"/>
    <mergeCell ref="U11:U12"/>
    <mergeCell ref="V11:V12"/>
    <mergeCell ref="W11:W12"/>
    <mergeCell ref="Z9:AA10"/>
    <mergeCell ref="AC9:AD9"/>
    <mergeCell ref="AE9:AF10"/>
    <mergeCell ref="AC10:AD10"/>
    <mergeCell ref="R9:T9"/>
    <mergeCell ref="W9:W10"/>
    <mergeCell ref="X9:X10"/>
    <mergeCell ref="Y9:Y10"/>
    <mergeCell ref="U9:U10"/>
    <mergeCell ref="V9:V10"/>
    <mergeCell ref="AC6:AD6"/>
    <mergeCell ref="AB4:AD4"/>
    <mergeCell ref="AE7:AF8"/>
    <mergeCell ref="AC8:AD8"/>
    <mergeCell ref="AC7:AD7"/>
    <mergeCell ref="A1:AF1"/>
    <mergeCell ref="C52:E52"/>
    <mergeCell ref="O52:Q52"/>
    <mergeCell ref="U45:U46"/>
    <mergeCell ref="V45:V46"/>
    <mergeCell ref="AE4:AF4"/>
    <mergeCell ref="Y5:Y6"/>
    <mergeCell ref="Z5:AA6"/>
    <mergeCell ref="AC5:AD5"/>
    <mergeCell ref="AE5:AF6"/>
    <mergeCell ref="A5:A6"/>
    <mergeCell ref="B5:B6"/>
    <mergeCell ref="W45:W46"/>
    <mergeCell ref="X45:X46"/>
    <mergeCell ref="O45:Q45"/>
    <mergeCell ref="A37:A38"/>
    <mergeCell ref="B37:B38"/>
    <mergeCell ref="U37:U38"/>
    <mergeCell ref="V37:V38"/>
    <mergeCell ref="A39:A40"/>
    <mergeCell ref="Z4:AA4"/>
    <mergeCell ref="R5:T5"/>
    <mergeCell ref="W5:W6"/>
    <mergeCell ref="X5:X6"/>
    <mergeCell ref="C4:E4"/>
    <mergeCell ref="F4:H4"/>
    <mergeCell ref="O4:Q4"/>
    <mergeCell ref="R4:T4"/>
    <mergeCell ref="I4:K4"/>
    <mergeCell ref="L4:N4"/>
    <mergeCell ref="C5:E6"/>
    <mergeCell ref="F5:H5"/>
    <mergeCell ref="U5:U6"/>
    <mergeCell ref="V5:V6"/>
    <mergeCell ref="O5:Q5"/>
    <mergeCell ref="I5:K5"/>
    <mergeCell ref="L5:N5"/>
    <mergeCell ref="A7:A8"/>
    <mergeCell ref="B7:B8"/>
    <mergeCell ref="C7:E7"/>
    <mergeCell ref="F7:H8"/>
    <mergeCell ref="Z7:AA8"/>
    <mergeCell ref="O7:Q7"/>
    <mergeCell ref="U7:U8"/>
    <mergeCell ref="V7:V8"/>
    <mergeCell ref="R7:T7"/>
    <mergeCell ref="W7:W8"/>
    <mergeCell ref="X7:X8"/>
    <mergeCell ref="Y7:Y8"/>
    <mergeCell ref="A9:A10"/>
    <mergeCell ref="B9:B10"/>
    <mergeCell ref="C9:E9"/>
    <mergeCell ref="F9:H9"/>
    <mergeCell ref="A11:A12"/>
    <mergeCell ref="B11:B12"/>
    <mergeCell ref="C11:E11"/>
    <mergeCell ref="F11:H11"/>
    <mergeCell ref="V13:V14"/>
    <mergeCell ref="R15:T16"/>
    <mergeCell ref="U15:U16"/>
    <mergeCell ref="V15:V16"/>
    <mergeCell ref="R41:T41"/>
    <mergeCell ref="A45:A46"/>
    <mergeCell ref="B45:B46"/>
    <mergeCell ref="C49:E49"/>
    <mergeCell ref="F49:H49"/>
    <mergeCell ref="F45:H45"/>
    <mergeCell ref="C45:E45"/>
    <mergeCell ref="L49:N49"/>
    <mergeCell ref="R49:T49"/>
    <mergeCell ref="O39:Q39"/>
    <mergeCell ref="C39:E39"/>
    <mergeCell ref="F39:H39"/>
    <mergeCell ref="I39:K40"/>
    <mergeCell ref="L39:N39"/>
    <mergeCell ref="U43:U44"/>
    <mergeCell ref="L43:N43"/>
    <mergeCell ref="I45:K45"/>
    <mergeCell ref="L45:N45"/>
    <mergeCell ref="R45:T46"/>
    <mergeCell ref="A56:A57"/>
    <mergeCell ref="B56:B57"/>
    <mergeCell ref="C56:E56"/>
    <mergeCell ref="F56:H56"/>
    <mergeCell ref="I7:K7"/>
    <mergeCell ref="L7:N7"/>
    <mergeCell ref="I9:K10"/>
    <mergeCell ref="L9:N9"/>
    <mergeCell ref="I11:K11"/>
    <mergeCell ref="L11:N12"/>
    <mergeCell ref="I22:K22"/>
    <mergeCell ref="L22:N22"/>
    <mergeCell ref="L20:N20"/>
    <mergeCell ref="A20:A21"/>
    <mergeCell ref="A22:A23"/>
    <mergeCell ref="B22:B23"/>
    <mergeCell ref="F22:H23"/>
    <mergeCell ref="A24:A25"/>
    <mergeCell ref="B24:B25"/>
    <mergeCell ref="C24:E24"/>
    <mergeCell ref="I24:K25"/>
    <mergeCell ref="F24:H24"/>
    <mergeCell ref="L24:N24"/>
    <mergeCell ref="I60:K60"/>
    <mergeCell ref="L60:N60"/>
    <mergeCell ref="I49:K49"/>
    <mergeCell ref="I52:K52"/>
    <mergeCell ref="L52:N52"/>
    <mergeCell ref="I50:K50"/>
    <mergeCell ref="L50:N50"/>
    <mergeCell ref="I58:K58"/>
    <mergeCell ref="L58:N58"/>
    <mergeCell ref="Z13:AA14"/>
    <mergeCell ref="A13:A14"/>
    <mergeCell ref="B13:B14"/>
    <mergeCell ref="C13:E13"/>
    <mergeCell ref="F13:H13"/>
    <mergeCell ref="L13:N13"/>
    <mergeCell ref="I13:K13"/>
    <mergeCell ref="O13:Q14"/>
    <mergeCell ref="R13:T13"/>
    <mergeCell ref="U13:U14"/>
    <mergeCell ref="AC14:AD14"/>
    <mergeCell ref="A15:A16"/>
    <mergeCell ref="B15:B16"/>
    <mergeCell ref="C15:E15"/>
    <mergeCell ref="F15:H15"/>
    <mergeCell ref="I15:K15"/>
    <mergeCell ref="O15:Q15"/>
    <mergeCell ref="W13:W14"/>
    <mergeCell ref="X13:X14"/>
    <mergeCell ref="Y13:Y14"/>
    <mergeCell ref="AC15:AD15"/>
    <mergeCell ref="AE15:AF16"/>
    <mergeCell ref="AC16:AD16"/>
    <mergeCell ref="O9:Q9"/>
    <mergeCell ref="W15:W16"/>
    <mergeCell ref="X15:X16"/>
    <mergeCell ref="Y15:Y16"/>
    <mergeCell ref="Z15:AA16"/>
    <mergeCell ref="AC13:AD13"/>
    <mergeCell ref="AE13:AF14"/>
    <mergeCell ref="C19:E19"/>
    <mergeCell ref="F19:H19"/>
    <mergeCell ref="I19:K19"/>
    <mergeCell ref="L19:N19"/>
    <mergeCell ref="O19:Q19"/>
    <mergeCell ref="L15:N15"/>
    <mergeCell ref="O11:Q11"/>
    <mergeCell ref="R19:T19"/>
    <mergeCell ref="R11:T11"/>
    <mergeCell ref="Z19:AA19"/>
    <mergeCell ref="AB19:AD19"/>
    <mergeCell ref="AE19:AF19"/>
    <mergeCell ref="B20:B21"/>
    <mergeCell ref="C20:E21"/>
    <mergeCell ref="F20:H20"/>
    <mergeCell ref="I20:K20"/>
    <mergeCell ref="O20:Q20"/>
    <mergeCell ref="R20:T20"/>
    <mergeCell ref="U20:U21"/>
    <mergeCell ref="V20:V21"/>
    <mergeCell ref="W20:W21"/>
    <mergeCell ref="X20:X21"/>
    <mergeCell ref="Y20:Y21"/>
    <mergeCell ref="Z20:AA21"/>
    <mergeCell ref="AC20:AD20"/>
    <mergeCell ref="AE20:AF21"/>
    <mergeCell ref="AC21:AD21"/>
    <mergeCell ref="U22:U23"/>
    <mergeCell ref="V22:V23"/>
    <mergeCell ref="W22:W23"/>
    <mergeCell ref="X22:X23"/>
    <mergeCell ref="O24:Q24"/>
    <mergeCell ref="R24:T24"/>
    <mergeCell ref="U24:U25"/>
    <mergeCell ref="V24:V25"/>
    <mergeCell ref="AE24:AF25"/>
    <mergeCell ref="A26:A27"/>
    <mergeCell ref="B26:B27"/>
    <mergeCell ref="C26:E26"/>
    <mergeCell ref="F26:H26"/>
    <mergeCell ref="I26:K26"/>
    <mergeCell ref="L26:N27"/>
    <mergeCell ref="O26:Q26"/>
    <mergeCell ref="R26:T26"/>
    <mergeCell ref="U26:U27"/>
    <mergeCell ref="V26:V27"/>
    <mergeCell ref="W26:W27"/>
    <mergeCell ref="X26:X27"/>
    <mergeCell ref="AE26:AF27"/>
    <mergeCell ref="AC26:AD26"/>
    <mergeCell ref="AC27:AD27"/>
    <mergeCell ref="A28:A29"/>
    <mergeCell ref="B28:B29"/>
    <mergeCell ref="C28:E28"/>
    <mergeCell ref="F28:H28"/>
    <mergeCell ref="I28:K28"/>
    <mergeCell ref="L28:N28"/>
    <mergeCell ref="O28:Q29"/>
    <mergeCell ref="R28:T28"/>
    <mergeCell ref="U28:U29"/>
    <mergeCell ref="V28:V29"/>
    <mergeCell ref="W28:W29"/>
    <mergeCell ref="X28:X29"/>
    <mergeCell ref="Y28:Y29"/>
    <mergeCell ref="AE28:AF29"/>
    <mergeCell ref="A30:A31"/>
    <mergeCell ref="B30:B31"/>
    <mergeCell ref="C30:E30"/>
    <mergeCell ref="F30:H30"/>
    <mergeCell ref="I30:K30"/>
    <mergeCell ref="L30:N30"/>
    <mergeCell ref="O30:Q30"/>
    <mergeCell ref="R30:T31"/>
    <mergeCell ref="U30:U31"/>
    <mergeCell ref="V30:V31"/>
    <mergeCell ref="W30:W31"/>
    <mergeCell ref="X30:X31"/>
    <mergeCell ref="Y30:Y31"/>
    <mergeCell ref="Z30:AA31"/>
    <mergeCell ref="AE30:AF31"/>
    <mergeCell ref="AC31:AD31"/>
    <mergeCell ref="R34:T34"/>
    <mergeCell ref="Z34:AA34"/>
    <mergeCell ref="AB34:AD34"/>
    <mergeCell ref="C34:E34"/>
    <mergeCell ref="F34:H34"/>
    <mergeCell ref="I34:K34"/>
    <mergeCell ref="L34:N34"/>
    <mergeCell ref="AE34:AF34"/>
    <mergeCell ref="C35:E36"/>
    <mergeCell ref="F35:H35"/>
    <mergeCell ref="Z35:AA36"/>
    <mergeCell ref="AC35:AD35"/>
    <mergeCell ref="AE35:AF36"/>
    <mergeCell ref="AC36:AD36"/>
    <mergeCell ref="I35:K35"/>
    <mergeCell ref="L35:N35"/>
    <mergeCell ref="O34:Q34"/>
    <mergeCell ref="B39:B40"/>
    <mergeCell ref="AC41:AD41"/>
    <mergeCell ref="C41:E41"/>
    <mergeCell ref="F41:H41"/>
    <mergeCell ref="I41:K41"/>
    <mergeCell ref="L41:N42"/>
    <mergeCell ref="X39:X40"/>
    <mergeCell ref="Y39:Y40"/>
    <mergeCell ref="Z39:AA40"/>
    <mergeCell ref="V41:V42"/>
    <mergeCell ref="AE41:AF42"/>
    <mergeCell ref="AC42:AD42"/>
    <mergeCell ref="C43:E43"/>
    <mergeCell ref="O43:Q44"/>
    <mergeCell ref="W41:W42"/>
    <mergeCell ref="X41:X42"/>
    <mergeCell ref="Y41:Y42"/>
    <mergeCell ref="Z41:AA42"/>
    <mergeCell ref="I43:K43"/>
    <mergeCell ref="O41:Q41"/>
    <mergeCell ref="R50:T50"/>
    <mergeCell ref="O49:Q49"/>
    <mergeCell ref="U50:U51"/>
    <mergeCell ref="A50:A51"/>
    <mergeCell ref="B50:B51"/>
    <mergeCell ref="C50:E51"/>
    <mergeCell ref="F50:H50"/>
    <mergeCell ref="V50:V51"/>
    <mergeCell ref="AC51:AD51"/>
    <mergeCell ref="A52:A53"/>
    <mergeCell ref="B52:B53"/>
    <mergeCell ref="F52:H53"/>
    <mergeCell ref="U52:U53"/>
    <mergeCell ref="V52:V53"/>
    <mergeCell ref="W52:W53"/>
    <mergeCell ref="X52:X53"/>
    <mergeCell ref="O50:Q50"/>
    <mergeCell ref="AE52:AF53"/>
    <mergeCell ref="A54:A55"/>
    <mergeCell ref="B54:B55"/>
    <mergeCell ref="C54:E54"/>
    <mergeCell ref="F54:H54"/>
    <mergeCell ref="I54:K55"/>
    <mergeCell ref="L54:N54"/>
    <mergeCell ref="O54:Q54"/>
    <mergeCell ref="R54:T54"/>
    <mergeCell ref="U54:U55"/>
    <mergeCell ref="Y54:Y55"/>
    <mergeCell ref="Z54:AA55"/>
    <mergeCell ref="AE54:AF55"/>
    <mergeCell ref="I56:K56"/>
    <mergeCell ref="L56:N57"/>
    <mergeCell ref="O56:Q56"/>
    <mergeCell ref="R56:T56"/>
    <mergeCell ref="U56:U57"/>
    <mergeCell ref="V56:V57"/>
    <mergeCell ref="W56:W57"/>
    <mergeCell ref="X56:X57"/>
    <mergeCell ref="Y56:Y57"/>
    <mergeCell ref="Z56:AA57"/>
    <mergeCell ref="AE56:AF57"/>
    <mergeCell ref="A58:A59"/>
    <mergeCell ref="B58:B59"/>
    <mergeCell ref="C58:E58"/>
    <mergeCell ref="F58:H58"/>
    <mergeCell ref="O58:Q59"/>
    <mergeCell ref="R58:T58"/>
    <mergeCell ref="U58:U59"/>
    <mergeCell ref="V58:V59"/>
    <mergeCell ref="W58:W59"/>
    <mergeCell ref="X58:X59"/>
    <mergeCell ref="Y58:Y59"/>
    <mergeCell ref="Z58:AA59"/>
    <mergeCell ref="A60:A61"/>
    <mergeCell ref="B60:B61"/>
    <mergeCell ref="C60:E60"/>
    <mergeCell ref="F60:H60"/>
    <mergeCell ref="O60:Q60"/>
    <mergeCell ref="R60:T61"/>
    <mergeCell ref="U60:U61"/>
    <mergeCell ref="V60:V61"/>
    <mergeCell ref="W60:W61"/>
    <mergeCell ref="X60:X61"/>
    <mergeCell ref="Y60:Y61"/>
    <mergeCell ref="Z60:AA61"/>
    <mergeCell ref="C66:E66"/>
    <mergeCell ref="F66:H66"/>
    <mergeCell ref="I66:K66"/>
    <mergeCell ref="L66:N66"/>
    <mergeCell ref="O66:Q66"/>
    <mergeCell ref="R66:T66"/>
    <mergeCell ref="Z66:AA66"/>
    <mergeCell ref="AB66:AD66"/>
    <mergeCell ref="AE66:AF66"/>
    <mergeCell ref="A67:A68"/>
    <mergeCell ref="B67:B68"/>
    <mergeCell ref="C67:E68"/>
    <mergeCell ref="F67:H67"/>
    <mergeCell ref="I67:K67"/>
    <mergeCell ref="L67:N67"/>
    <mergeCell ref="O67:Q67"/>
    <mergeCell ref="R67:T67"/>
    <mergeCell ref="U67:U68"/>
    <mergeCell ref="V67:V68"/>
    <mergeCell ref="W67:W68"/>
    <mergeCell ref="X67:X68"/>
    <mergeCell ref="Y67:Y68"/>
    <mergeCell ref="Z67:AA68"/>
    <mergeCell ref="AC67:AD67"/>
    <mergeCell ref="AE67:AF68"/>
    <mergeCell ref="AC68:AD68"/>
    <mergeCell ref="A69:A70"/>
    <mergeCell ref="B69:B70"/>
    <mergeCell ref="C69:E69"/>
    <mergeCell ref="F69:H70"/>
    <mergeCell ref="I69:K69"/>
    <mergeCell ref="L69:N69"/>
    <mergeCell ref="O69:Q69"/>
    <mergeCell ref="R69:T69"/>
    <mergeCell ref="U69:U70"/>
    <mergeCell ref="V69:V70"/>
    <mergeCell ref="W69:W70"/>
    <mergeCell ref="X69:X70"/>
    <mergeCell ref="Y69:Y70"/>
    <mergeCell ref="Z69:AA70"/>
    <mergeCell ref="AC69:AD69"/>
    <mergeCell ref="AE69:AF70"/>
    <mergeCell ref="AC70:AD70"/>
    <mergeCell ref="A71:A72"/>
    <mergeCell ref="B71:B72"/>
    <mergeCell ref="C71:E71"/>
    <mergeCell ref="F71:H71"/>
    <mergeCell ref="I71:K72"/>
    <mergeCell ref="L71:N71"/>
    <mergeCell ref="O71:Q71"/>
    <mergeCell ref="R71:T71"/>
    <mergeCell ref="U71:U72"/>
    <mergeCell ref="V71:V72"/>
    <mergeCell ref="W71:W72"/>
    <mergeCell ref="X71:X72"/>
    <mergeCell ref="Y71:Y72"/>
    <mergeCell ref="Z71:AA72"/>
    <mergeCell ref="AC71:AD71"/>
    <mergeCell ref="AE71:AF72"/>
    <mergeCell ref="AC72:AD72"/>
    <mergeCell ref="A73:A74"/>
    <mergeCell ref="B73:B74"/>
    <mergeCell ref="C73:E73"/>
    <mergeCell ref="F73:H73"/>
    <mergeCell ref="I73:K73"/>
    <mergeCell ref="L73:N74"/>
    <mergeCell ref="O73:Q73"/>
    <mergeCell ref="R73:T73"/>
    <mergeCell ref="U73:U74"/>
    <mergeCell ref="V73:V74"/>
    <mergeCell ref="W73:W74"/>
    <mergeCell ref="X73:X74"/>
    <mergeCell ref="Y73:Y74"/>
    <mergeCell ref="Z73:AA74"/>
    <mergeCell ref="AC73:AD73"/>
    <mergeCell ref="AE73:AF74"/>
    <mergeCell ref="AC74:AD74"/>
    <mergeCell ref="A75:A76"/>
    <mergeCell ref="B75:B76"/>
    <mergeCell ref="C75:E75"/>
    <mergeCell ref="F75:H75"/>
    <mergeCell ref="I75:K75"/>
    <mergeCell ref="L75:N75"/>
    <mergeCell ref="O75:Q76"/>
    <mergeCell ref="R75:T75"/>
    <mergeCell ref="U75:U76"/>
    <mergeCell ref="V75:V76"/>
    <mergeCell ref="W75:W76"/>
    <mergeCell ref="X75:X76"/>
    <mergeCell ref="Y75:Y76"/>
    <mergeCell ref="Z75:AA76"/>
    <mergeCell ref="AC75:AD75"/>
    <mergeCell ref="AE75:AF76"/>
    <mergeCell ref="AC76:AD76"/>
    <mergeCell ref="A77:A78"/>
    <mergeCell ref="B77:B78"/>
    <mergeCell ref="C77:E77"/>
    <mergeCell ref="F77:H77"/>
    <mergeCell ref="I77:K77"/>
    <mergeCell ref="L77:N77"/>
    <mergeCell ref="O77:Q77"/>
    <mergeCell ref="R77:T78"/>
    <mergeCell ref="U77:U78"/>
    <mergeCell ref="V77:V78"/>
    <mergeCell ref="W77:W78"/>
    <mergeCell ref="X77:X78"/>
    <mergeCell ref="Y77:Y78"/>
    <mergeCell ref="Z77:AA78"/>
    <mergeCell ref="AC77:AD77"/>
    <mergeCell ref="AE77:AF78"/>
    <mergeCell ref="AC78:AD78"/>
    <mergeCell ref="C81:E81"/>
    <mergeCell ref="F81:H81"/>
    <mergeCell ref="I81:K81"/>
    <mergeCell ref="L81:N81"/>
    <mergeCell ref="O81:Q81"/>
    <mergeCell ref="R81:T81"/>
    <mergeCell ref="Z81:AA81"/>
    <mergeCell ref="AB81:AD81"/>
    <mergeCell ref="AE81:AF81"/>
    <mergeCell ref="A82:A83"/>
    <mergeCell ref="B82:B83"/>
    <mergeCell ref="C82:E83"/>
    <mergeCell ref="F82:H82"/>
    <mergeCell ref="I82:K82"/>
    <mergeCell ref="L82:N82"/>
    <mergeCell ref="O82:Q82"/>
    <mergeCell ref="R82:T82"/>
    <mergeCell ref="U82:U83"/>
    <mergeCell ref="V82:V83"/>
    <mergeCell ref="W82:W83"/>
    <mergeCell ref="X82:X83"/>
    <mergeCell ref="Y82:Y83"/>
    <mergeCell ref="Z82:AA83"/>
    <mergeCell ref="AC82:AD82"/>
    <mergeCell ref="AE82:AF83"/>
    <mergeCell ref="AC83:AD83"/>
    <mergeCell ref="A84:A85"/>
    <mergeCell ref="B84:B85"/>
    <mergeCell ref="C84:E84"/>
    <mergeCell ref="F84:H85"/>
    <mergeCell ref="I84:K84"/>
    <mergeCell ref="L84:N84"/>
    <mergeCell ref="O84:Q84"/>
    <mergeCell ref="R84:T84"/>
    <mergeCell ref="U84:U85"/>
    <mergeCell ref="V84:V85"/>
    <mergeCell ref="W84:W85"/>
    <mergeCell ref="X84:X85"/>
    <mergeCell ref="Y84:Y85"/>
    <mergeCell ref="Z84:AA85"/>
    <mergeCell ref="AC84:AD84"/>
    <mergeCell ref="AE84:AF85"/>
    <mergeCell ref="AC85:AD85"/>
    <mergeCell ref="A86:A87"/>
    <mergeCell ref="B86:B87"/>
    <mergeCell ref="C86:E86"/>
    <mergeCell ref="F86:H86"/>
    <mergeCell ref="I86:K87"/>
    <mergeCell ref="L86:N86"/>
    <mergeCell ref="O86:Q86"/>
    <mergeCell ref="R86:T86"/>
    <mergeCell ref="U86:U87"/>
    <mergeCell ref="V86:V87"/>
    <mergeCell ref="W86:W87"/>
    <mergeCell ref="X86:X87"/>
    <mergeCell ref="Y86:Y87"/>
    <mergeCell ref="Z86:AA87"/>
    <mergeCell ref="AC86:AD86"/>
    <mergeCell ref="AE86:AF87"/>
    <mergeCell ref="AC87:AD87"/>
    <mergeCell ref="A88:A89"/>
    <mergeCell ref="B88:B89"/>
    <mergeCell ref="C88:E88"/>
    <mergeCell ref="F88:H88"/>
    <mergeCell ref="I88:K88"/>
    <mergeCell ref="L88:N89"/>
    <mergeCell ref="O88:Q88"/>
    <mergeCell ref="R88:T88"/>
    <mergeCell ref="U88:U89"/>
    <mergeCell ref="V88:V89"/>
    <mergeCell ref="W88:W89"/>
    <mergeCell ref="X88:X89"/>
    <mergeCell ref="Y88:Y89"/>
    <mergeCell ref="Z88:AA89"/>
    <mergeCell ref="AC88:AD88"/>
    <mergeCell ref="AE88:AF89"/>
    <mergeCell ref="AC89:AD89"/>
    <mergeCell ref="A90:A91"/>
    <mergeCell ref="B90:B91"/>
    <mergeCell ref="C90:E90"/>
    <mergeCell ref="F90:H90"/>
    <mergeCell ref="I90:K90"/>
    <mergeCell ref="L90:N90"/>
    <mergeCell ref="O90:Q91"/>
    <mergeCell ref="R90:T90"/>
    <mergeCell ref="U90:U91"/>
    <mergeCell ref="V90:V91"/>
    <mergeCell ref="W90:W91"/>
    <mergeCell ref="X90:X91"/>
    <mergeCell ref="Y90:Y91"/>
    <mergeCell ref="Z90:AA91"/>
    <mergeCell ref="AC90:AD90"/>
    <mergeCell ref="AE90:AF91"/>
    <mergeCell ref="AC91:AD91"/>
    <mergeCell ref="A92:A93"/>
    <mergeCell ref="B92:B93"/>
    <mergeCell ref="C92:E92"/>
    <mergeCell ref="F92:H92"/>
    <mergeCell ref="I92:K92"/>
    <mergeCell ref="L92:N92"/>
    <mergeCell ref="O92:Q92"/>
    <mergeCell ref="R92:T93"/>
    <mergeCell ref="U92:U93"/>
    <mergeCell ref="V92:V93"/>
    <mergeCell ref="W92:W93"/>
    <mergeCell ref="X92:X93"/>
    <mergeCell ref="Y92:Y93"/>
    <mergeCell ref="Z92:AA93"/>
    <mergeCell ref="AC92:AD92"/>
    <mergeCell ref="AE92:AF93"/>
    <mergeCell ref="AC93:AD93"/>
    <mergeCell ref="C96:E96"/>
    <mergeCell ref="F96:H96"/>
    <mergeCell ref="I96:K96"/>
    <mergeCell ref="L96:N96"/>
    <mergeCell ref="O96:Q96"/>
    <mergeCell ref="R96:T96"/>
    <mergeCell ref="Z96:AA96"/>
    <mergeCell ref="AB96:AD96"/>
    <mergeCell ref="AE96:AF96"/>
    <mergeCell ref="A97:A98"/>
    <mergeCell ref="B97:B98"/>
    <mergeCell ref="C97:E98"/>
    <mergeCell ref="F97:H97"/>
    <mergeCell ref="I97:K97"/>
    <mergeCell ref="L97:N97"/>
    <mergeCell ref="O97:Q97"/>
    <mergeCell ref="R97:T97"/>
    <mergeCell ref="U97:U98"/>
    <mergeCell ref="V97:V98"/>
    <mergeCell ref="W97:W98"/>
    <mergeCell ref="X97:X98"/>
    <mergeCell ref="Y97:Y98"/>
    <mergeCell ref="Z97:AA98"/>
    <mergeCell ref="AC97:AD97"/>
    <mergeCell ref="AE97:AF98"/>
    <mergeCell ref="AC98:AD98"/>
    <mergeCell ref="A99:A100"/>
    <mergeCell ref="B99:B100"/>
    <mergeCell ref="C99:E99"/>
    <mergeCell ref="F99:H100"/>
    <mergeCell ref="I99:K99"/>
    <mergeCell ref="L99:N99"/>
    <mergeCell ref="O99:Q99"/>
    <mergeCell ref="R99:T99"/>
    <mergeCell ref="U99:U100"/>
    <mergeCell ref="V99:V100"/>
    <mergeCell ref="W99:W100"/>
    <mergeCell ref="X99:X100"/>
    <mergeCell ref="Y99:Y100"/>
    <mergeCell ref="Z99:AA100"/>
    <mergeCell ref="AC99:AD99"/>
    <mergeCell ref="AE99:AF100"/>
    <mergeCell ref="AC100:AD100"/>
    <mergeCell ref="A101:A102"/>
    <mergeCell ref="B101:B102"/>
    <mergeCell ref="C101:E101"/>
    <mergeCell ref="F101:H101"/>
    <mergeCell ref="I101:K102"/>
    <mergeCell ref="L101:N101"/>
    <mergeCell ref="O101:Q101"/>
    <mergeCell ref="R101:T101"/>
    <mergeCell ref="U101:U102"/>
    <mergeCell ref="V101:V102"/>
    <mergeCell ref="W101:W102"/>
    <mergeCell ref="X101:X102"/>
    <mergeCell ref="Y101:Y102"/>
    <mergeCell ref="Z101:AA102"/>
    <mergeCell ref="AC101:AD101"/>
    <mergeCell ref="AE101:AF102"/>
    <mergeCell ref="AC102:AD102"/>
    <mergeCell ref="A103:A104"/>
    <mergeCell ref="B103:B104"/>
    <mergeCell ref="C103:E103"/>
    <mergeCell ref="F103:H103"/>
    <mergeCell ref="I103:K103"/>
    <mergeCell ref="L103:N104"/>
    <mergeCell ref="O103:Q103"/>
    <mergeCell ref="R103:T103"/>
    <mergeCell ref="U103:U104"/>
    <mergeCell ref="V103:V104"/>
    <mergeCell ref="W103:W104"/>
    <mergeCell ref="X103:X104"/>
    <mergeCell ref="Y103:Y104"/>
    <mergeCell ref="Z103:AA104"/>
    <mergeCell ref="AC103:AD103"/>
    <mergeCell ref="AE103:AF104"/>
    <mergeCell ref="AC104:AD104"/>
    <mergeCell ref="A105:A106"/>
    <mergeCell ref="B105:B106"/>
    <mergeCell ref="C105:E105"/>
    <mergeCell ref="F105:H105"/>
    <mergeCell ref="I105:K105"/>
    <mergeCell ref="L105:N105"/>
    <mergeCell ref="O105:Q106"/>
    <mergeCell ref="R105:T105"/>
    <mergeCell ref="U105:U106"/>
    <mergeCell ref="V105:V106"/>
    <mergeCell ref="W105:W106"/>
    <mergeCell ref="X105:X106"/>
    <mergeCell ref="Y105:Y106"/>
    <mergeCell ref="Z105:AA106"/>
    <mergeCell ref="AC105:AD105"/>
    <mergeCell ref="AE105:AF106"/>
    <mergeCell ref="AC106:AD106"/>
    <mergeCell ref="A107:A108"/>
    <mergeCell ref="B107:B108"/>
    <mergeCell ref="C107:E107"/>
    <mergeCell ref="F107:H107"/>
    <mergeCell ref="I107:K107"/>
    <mergeCell ref="L107:N107"/>
    <mergeCell ref="O107:Q107"/>
    <mergeCell ref="R107:T108"/>
    <mergeCell ref="U107:U108"/>
    <mergeCell ref="V107:V108"/>
    <mergeCell ref="W107:W108"/>
    <mergeCell ref="X107:X108"/>
    <mergeCell ref="Y107:Y108"/>
    <mergeCell ref="Z107:AA108"/>
    <mergeCell ref="AC107:AD107"/>
    <mergeCell ref="AE107:AF108"/>
    <mergeCell ref="AC108:AD108"/>
    <mergeCell ref="C111:E111"/>
    <mergeCell ref="F111:H111"/>
    <mergeCell ref="I111:K111"/>
    <mergeCell ref="L111:N111"/>
    <mergeCell ref="O111:Q111"/>
    <mergeCell ref="R111:T111"/>
    <mergeCell ref="Z111:AA111"/>
    <mergeCell ref="AB111:AD111"/>
    <mergeCell ref="AE111:AF111"/>
    <mergeCell ref="A112:A113"/>
    <mergeCell ref="B112:B113"/>
    <mergeCell ref="C112:E113"/>
    <mergeCell ref="F112:H112"/>
    <mergeCell ref="I112:K112"/>
    <mergeCell ref="L112:N112"/>
    <mergeCell ref="O112:Q112"/>
    <mergeCell ref="R112:T112"/>
    <mergeCell ref="U112:U113"/>
    <mergeCell ref="V112:V113"/>
    <mergeCell ref="W112:W113"/>
    <mergeCell ref="X112:X113"/>
    <mergeCell ref="Y112:Y113"/>
    <mergeCell ref="Z112:AA113"/>
    <mergeCell ref="AC112:AD112"/>
    <mergeCell ref="AE112:AF113"/>
    <mergeCell ref="AC113:AD113"/>
    <mergeCell ref="A114:A115"/>
    <mergeCell ref="B114:B115"/>
    <mergeCell ref="C114:E114"/>
    <mergeCell ref="F114:H115"/>
    <mergeCell ref="I114:K114"/>
    <mergeCell ref="L114:N114"/>
    <mergeCell ref="O114:Q114"/>
    <mergeCell ref="R114:T114"/>
    <mergeCell ref="U114:U115"/>
    <mergeCell ref="V114:V115"/>
    <mergeCell ref="W114:W115"/>
    <mergeCell ref="X114:X115"/>
    <mergeCell ref="Y114:Y115"/>
    <mergeCell ref="Z114:AA115"/>
    <mergeCell ref="AC114:AD114"/>
    <mergeCell ref="AE114:AF115"/>
    <mergeCell ref="AC115:AD115"/>
    <mergeCell ref="A116:A117"/>
    <mergeCell ref="B116:B117"/>
    <mergeCell ref="C116:E116"/>
    <mergeCell ref="F116:H116"/>
    <mergeCell ref="I116:K117"/>
    <mergeCell ref="L116:N116"/>
    <mergeCell ref="O116:Q116"/>
    <mergeCell ref="R116:T116"/>
    <mergeCell ref="U116:U117"/>
    <mergeCell ref="V116:V117"/>
    <mergeCell ref="W116:W117"/>
    <mergeCell ref="X116:X117"/>
    <mergeCell ref="Y116:Y117"/>
    <mergeCell ref="Z116:AA117"/>
    <mergeCell ref="AC116:AD116"/>
    <mergeCell ref="AE116:AF117"/>
    <mergeCell ref="AC117:AD117"/>
    <mergeCell ref="A118:A119"/>
    <mergeCell ref="B118:B119"/>
    <mergeCell ref="C118:E118"/>
    <mergeCell ref="F118:H118"/>
    <mergeCell ref="I118:K118"/>
    <mergeCell ref="L118:N119"/>
    <mergeCell ref="O118:Q118"/>
    <mergeCell ref="R118:T118"/>
    <mergeCell ref="U118:U119"/>
    <mergeCell ref="V118:V119"/>
    <mergeCell ref="W118:W119"/>
    <mergeCell ref="X118:X119"/>
    <mergeCell ref="Y118:Y119"/>
    <mergeCell ref="Z118:AA119"/>
    <mergeCell ref="AC118:AD118"/>
    <mergeCell ref="AE118:AF119"/>
    <mergeCell ref="AC119:AD119"/>
    <mergeCell ref="A120:A121"/>
    <mergeCell ref="B120:B121"/>
    <mergeCell ref="C120:E120"/>
    <mergeCell ref="F120:H120"/>
    <mergeCell ref="I120:K120"/>
    <mergeCell ref="L120:N120"/>
    <mergeCell ref="O120:Q121"/>
    <mergeCell ref="R120:T120"/>
    <mergeCell ref="U120:U121"/>
    <mergeCell ref="V120:V121"/>
    <mergeCell ref="W120:W121"/>
    <mergeCell ref="X120:X121"/>
    <mergeCell ref="Y120:Y121"/>
    <mergeCell ref="Z120:AA121"/>
    <mergeCell ref="AC120:AD120"/>
    <mergeCell ref="AE120:AF121"/>
    <mergeCell ref="AC121:AD121"/>
    <mergeCell ref="A122:A123"/>
    <mergeCell ref="B122:B123"/>
    <mergeCell ref="C122:E122"/>
    <mergeCell ref="F122:H122"/>
    <mergeCell ref="I122:K122"/>
    <mergeCell ref="L122:N122"/>
    <mergeCell ref="O122:Q122"/>
    <mergeCell ref="R122:T123"/>
    <mergeCell ref="U122:U123"/>
    <mergeCell ref="V122:V123"/>
    <mergeCell ref="W122:W123"/>
    <mergeCell ref="X122:X123"/>
    <mergeCell ref="Y122:Y123"/>
    <mergeCell ref="Z122:AA123"/>
    <mergeCell ref="AC122:AD122"/>
    <mergeCell ref="AE122:AF123"/>
    <mergeCell ref="AC123:AD123"/>
  </mergeCells>
  <printOptions horizontalCentered="1"/>
  <pageMargins left="0.5905511811023623" right="0.5905511811023623" top="0.7874015748031497" bottom="0.5905511811023623" header="0.5118110236220472" footer="0.5118110236220472"/>
  <pageSetup fitToHeight="2" fitToWidth="1" horizontalDpi="300" verticalDpi="3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9"/>
  <sheetViews>
    <sheetView tabSelected="1" zoomScale="70" zoomScaleNormal="70" workbookViewId="0" topLeftCell="A1">
      <selection activeCell="T51" sqref="T51"/>
    </sheetView>
  </sheetViews>
  <sheetFormatPr defaultColWidth="8.796875" defaultRowHeight="14.25" customHeight="1"/>
  <cols>
    <col min="1" max="1" width="31.09765625" style="75" customWidth="1"/>
    <col min="2" max="3" width="3.69921875" style="1" customWidth="1"/>
    <col min="4" max="4" width="3.69921875" style="65" customWidth="1"/>
    <col min="5" max="5" width="3.69921875" style="61" customWidth="1"/>
    <col min="6" max="6" width="3.69921875" style="65" customWidth="1"/>
    <col min="7" max="7" width="3.69921875" style="1" customWidth="1"/>
    <col min="8" max="8" width="3.69921875" style="117" customWidth="1"/>
    <col min="9" max="9" width="3.69921875" style="1" customWidth="1"/>
    <col min="10" max="10" width="3.69921875" style="65" customWidth="1"/>
    <col min="11" max="11" width="3.69921875" style="61" customWidth="1"/>
    <col min="12" max="13" width="3.69921875" style="1" customWidth="1"/>
    <col min="14" max="14" width="4.59765625" style="1" customWidth="1"/>
    <col min="15" max="25" width="3.69921875" style="1" customWidth="1"/>
    <col min="26" max="26" width="3.69921875" style="63" customWidth="1"/>
    <col min="27" max="28" width="3.69921875" style="64" customWidth="1"/>
    <col min="29" max="29" width="3.69921875" style="63" customWidth="1"/>
    <col min="30" max="30" width="3.69921875" style="65" customWidth="1"/>
    <col min="31" max="31" width="3.69921875" style="64" customWidth="1"/>
    <col min="32" max="32" width="3.69921875" style="63" customWidth="1"/>
    <col min="33" max="33" width="3.69921875" style="65" customWidth="1"/>
    <col min="34" max="34" width="31.09765625" style="66" customWidth="1"/>
    <col min="35" max="16384" width="3.3984375" style="1" customWidth="1"/>
  </cols>
  <sheetData>
    <row r="1" spans="1:34" ht="19.5" customHeight="1">
      <c r="A1" s="202" t="s">
        <v>10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</row>
    <row r="2" spans="1:34" ht="19.5" customHeigh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</row>
    <row r="3" spans="1:34" ht="14.25" customHeight="1">
      <c r="A3" s="58"/>
      <c r="B3" s="58"/>
      <c r="C3" s="58"/>
      <c r="D3" s="116"/>
      <c r="E3" s="58"/>
      <c r="F3" s="116"/>
      <c r="G3" s="58"/>
      <c r="H3" s="116"/>
      <c r="I3" s="58"/>
      <c r="J3" s="116"/>
      <c r="K3" s="58"/>
      <c r="L3" s="58"/>
      <c r="W3" s="58"/>
      <c r="X3" s="58"/>
      <c r="Y3" s="58"/>
      <c r="Z3" s="58"/>
      <c r="AA3" s="1"/>
      <c r="AB3" s="59"/>
      <c r="AC3" s="59"/>
      <c r="AD3" s="59"/>
      <c r="AE3" s="59"/>
      <c r="AF3" s="59"/>
      <c r="AG3" s="59"/>
      <c r="AH3" s="58"/>
    </row>
    <row r="4" spans="1:34" ht="14.25" customHeight="1">
      <c r="A4" s="60" t="s">
        <v>165</v>
      </c>
      <c r="B4" s="58"/>
      <c r="C4" s="58"/>
      <c r="D4" s="116"/>
      <c r="E4" s="58"/>
      <c r="F4" s="116"/>
      <c r="G4" s="58"/>
      <c r="H4" s="116"/>
      <c r="I4" s="58"/>
      <c r="J4" s="116"/>
      <c r="M4" s="203" t="s">
        <v>82</v>
      </c>
      <c r="N4" s="203"/>
      <c r="O4" s="205" t="s">
        <v>74</v>
      </c>
      <c r="P4" s="205"/>
      <c r="Q4" s="205"/>
      <c r="R4" s="205"/>
      <c r="S4" s="205"/>
      <c r="T4" s="205"/>
      <c r="U4" s="205"/>
      <c r="V4" s="205"/>
      <c r="W4"/>
      <c r="X4"/>
      <c r="Y4"/>
      <c r="AH4" s="66" t="s">
        <v>83</v>
      </c>
    </row>
    <row r="5" spans="1:34" ht="14.25" customHeight="1" thickBot="1">
      <c r="A5" s="199" t="s">
        <v>51</v>
      </c>
      <c r="B5" s="70"/>
      <c r="F5" s="65">
        <v>9</v>
      </c>
      <c r="H5" s="65"/>
      <c r="I5" s="61"/>
      <c r="M5" s="204"/>
      <c r="N5" s="204"/>
      <c r="O5" s="205"/>
      <c r="P5" s="205"/>
      <c r="Q5" s="205"/>
      <c r="R5" s="205"/>
      <c r="S5" s="205"/>
      <c r="T5" s="205"/>
      <c r="U5" s="205"/>
      <c r="V5" s="205"/>
      <c r="W5"/>
      <c r="X5"/>
      <c r="Y5"/>
      <c r="AC5" s="63">
        <v>7</v>
      </c>
      <c r="AH5" s="218" t="s">
        <v>25</v>
      </c>
    </row>
    <row r="6" spans="1:34" ht="14.25" customHeight="1" thickTop="1">
      <c r="A6" s="201"/>
      <c r="B6" s="108"/>
      <c r="C6" s="108"/>
      <c r="D6" s="123"/>
      <c r="E6" s="145"/>
      <c r="H6" s="65"/>
      <c r="I6" s="61"/>
      <c r="M6" s="206" t="s">
        <v>84</v>
      </c>
      <c r="N6" s="206"/>
      <c r="O6" s="207" t="s">
        <v>80</v>
      </c>
      <c r="P6" s="207"/>
      <c r="Q6" s="207"/>
      <c r="R6" s="207"/>
      <c r="S6" s="207"/>
      <c r="T6" s="207"/>
      <c r="U6" s="207"/>
      <c r="V6" s="207"/>
      <c r="W6"/>
      <c r="X6"/>
      <c r="Y6"/>
      <c r="AD6" s="135"/>
      <c r="AE6" s="136"/>
      <c r="AF6" s="137"/>
      <c r="AG6" s="138"/>
      <c r="AH6" s="219"/>
    </row>
    <row r="7" spans="2:30" ht="14.25" customHeight="1">
      <c r="B7" s="88"/>
      <c r="E7" s="146"/>
      <c r="H7" s="65"/>
      <c r="I7" s="61"/>
      <c r="M7" s="204"/>
      <c r="N7" s="204"/>
      <c r="O7" s="208"/>
      <c r="P7" s="208"/>
      <c r="Q7" s="208"/>
      <c r="R7" s="208"/>
      <c r="S7" s="208"/>
      <c r="T7" s="208"/>
      <c r="U7" s="208"/>
      <c r="V7" s="208"/>
      <c r="W7"/>
      <c r="X7"/>
      <c r="Y7"/>
      <c r="AD7" s="132"/>
    </row>
    <row r="8" spans="1:34" ht="14.25" customHeight="1" thickBot="1">
      <c r="A8" s="75" t="s">
        <v>85</v>
      </c>
      <c r="E8" s="146"/>
      <c r="F8" s="119"/>
      <c r="G8" s="147"/>
      <c r="H8" s="65">
        <v>9</v>
      </c>
      <c r="I8" s="61"/>
      <c r="M8" s="206" t="s">
        <v>86</v>
      </c>
      <c r="N8" s="206"/>
      <c r="O8" s="205" t="s">
        <v>23</v>
      </c>
      <c r="P8" s="205"/>
      <c r="Q8" s="205"/>
      <c r="R8" s="205"/>
      <c r="S8" s="205"/>
      <c r="T8" s="205"/>
      <c r="U8" s="205"/>
      <c r="V8" s="205"/>
      <c r="W8"/>
      <c r="X8"/>
      <c r="Y8"/>
      <c r="AA8" s="64" t="s">
        <v>52</v>
      </c>
      <c r="AB8" s="139"/>
      <c r="AC8" s="126"/>
      <c r="AD8" s="132"/>
      <c r="AH8" s="66" t="s">
        <v>87</v>
      </c>
    </row>
    <row r="9" spans="1:34" ht="14.25" customHeight="1" thickBot="1" thickTop="1">
      <c r="A9" s="199" t="s">
        <v>13</v>
      </c>
      <c r="B9" s="70"/>
      <c r="D9" s="117">
        <v>8</v>
      </c>
      <c r="E9" s="1"/>
      <c r="F9" s="76"/>
      <c r="H9" s="132"/>
      <c r="I9" s="61"/>
      <c r="M9" s="204"/>
      <c r="N9" s="204"/>
      <c r="O9" s="205"/>
      <c r="P9" s="205"/>
      <c r="Q9" s="205"/>
      <c r="R9" s="205"/>
      <c r="S9" s="205"/>
      <c r="T9" s="205"/>
      <c r="U9" s="205"/>
      <c r="V9" s="205"/>
      <c r="W9"/>
      <c r="X9"/>
      <c r="Y9"/>
      <c r="AB9" s="78"/>
      <c r="AD9" s="76"/>
      <c r="AE9" s="64">
        <v>4</v>
      </c>
      <c r="AH9" s="218" t="s">
        <v>26</v>
      </c>
    </row>
    <row r="10" spans="1:34" ht="14.25" customHeight="1" thickTop="1">
      <c r="A10" s="200"/>
      <c r="B10" s="108"/>
      <c r="C10" s="109"/>
      <c r="D10" s="118"/>
      <c r="E10" s="77"/>
      <c r="F10" s="76"/>
      <c r="H10" s="132"/>
      <c r="I10" s="61"/>
      <c r="M10" s="206" t="s">
        <v>86</v>
      </c>
      <c r="N10" s="206"/>
      <c r="O10" s="207" t="s">
        <v>73</v>
      </c>
      <c r="P10" s="207"/>
      <c r="Q10" s="207"/>
      <c r="R10" s="207"/>
      <c r="S10" s="207"/>
      <c r="T10" s="207"/>
      <c r="U10" s="207"/>
      <c r="V10" s="207"/>
      <c r="W10"/>
      <c r="X10"/>
      <c r="Y10"/>
      <c r="AB10" s="78"/>
      <c r="AD10" s="76"/>
      <c r="AF10" s="79"/>
      <c r="AG10" s="80"/>
      <c r="AH10" s="220"/>
    </row>
    <row r="11" spans="3:32" ht="14.25" customHeight="1" thickBot="1">
      <c r="C11" s="110"/>
      <c r="D11" s="119"/>
      <c r="E11" s="112"/>
      <c r="F11" s="76"/>
      <c r="H11" s="132"/>
      <c r="I11" s="61"/>
      <c r="M11" s="204"/>
      <c r="N11" s="204"/>
      <c r="O11" s="208"/>
      <c r="P11" s="208"/>
      <c r="Q11" s="208"/>
      <c r="R11" s="208"/>
      <c r="S11" s="208"/>
      <c r="T11" s="208"/>
      <c r="U11" s="208"/>
      <c r="V11" s="208"/>
      <c r="W11"/>
      <c r="X11"/>
      <c r="Y11"/>
      <c r="AB11" s="78"/>
      <c r="AD11" s="125"/>
      <c r="AE11" s="134"/>
      <c r="AF11" s="81"/>
    </row>
    <row r="12" spans="1:34" ht="14.25" customHeight="1" thickTop="1">
      <c r="A12" s="75" t="s">
        <v>158</v>
      </c>
      <c r="D12" s="120"/>
      <c r="E12" s="82"/>
      <c r="F12" s="65">
        <v>2</v>
      </c>
      <c r="H12" s="132"/>
      <c r="I12" s="61"/>
      <c r="M12" s="62"/>
      <c r="N12" s="62"/>
      <c r="O12" s="59"/>
      <c r="P12" s="59"/>
      <c r="Q12" s="59"/>
      <c r="R12" s="59"/>
      <c r="S12" s="59"/>
      <c r="T12" s="59"/>
      <c r="U12" s="59"/>
      <c r="V12" s="59"/>
      <c r="W12"/>
      <c r="X12"/>
      <c r="Y12"/>
      <c r="AB12" s="78"/>
      <c r="AC12" s="63">
        <v>6</v>
      </c>
      <c r="AF12" s="124"/>
      <c r="AH12" s="66" t="s">
        <v>88</v>
      </c>
    </row>
    <row r="13" spans="1:34" ht="14.25" customHeight="1" thickBot="1">
      <c r="A13" s="199" t="s">
        <v>14</v>
      </c>
      <c r="B13" s="67"/>
      <c r="C13" s="68"/>
      <c r="D13" s="120"/>
      <c r="E13" s="64"/>
      <c r="H13" s="132"/>
      <c r="I13" s="61"/>
      <c r="M13" s="62"/>
      <c r="N13" s="62"/>
      <c r="O13" s="59"/>
      <c r="P13" s="59"/>
      <c r="Q13" s="59"/>
      <c r="R13" s="59"/>
      <c r="S13" s="59"/>
      <c r="T13" s="59"/>
      <c r="U13" s="59"/>
      <c r="V13" s="59"/>
      <c r="W13"/>
      <c r="X13"/>
      <c r="Y13"/>
      <c r="AB13" s="78"/>
      <c r="AF13" s="127"/>
      <c r="AG13" s="128"/>
      <c r="AH13" s="218" t="s">
        <v>150</v>
      </c>
    </row>
    <row r="14" spans="1:34" ht="14.25" customHeight="1" thickBot="1" thickTop="1">
      <c r="A14" s="200"/>
      <c r="D14" s="117">
        <v>6</v>
      </c>
      <c r="E14" s="1"/>
      <c r="H14" s="119"/>
      <c r="I14" s="158"/>
      <c r="J14" s="65">
        <v>10</v>
      </c>
      <c r="M14" s="62"/>
      <c r="N14" s="62"/>
      <c r="O14" s="59"/>
      <c r="P14" s="59"/>
      <c r="Q14" s="59"/>
      <c r="R14" s="59"/>
      <c r="S14" s="59"/>
      <c r="T14" s="59"/>
      <c r="U14" s="59"/>
      <c r="V14" s="59"/>
      <c r="W14"/>
      <c r="X14"/>
      <c r="Y14">
        <v>9</v>
      </c>
      <c r="AA14" s="129"/>
      <c r="AB14" s="78"/>
      <c r="AE14" s="64">
        <v>8</v>
      </c>
      <c r="AH14" s="220"/>
    </row>
    <row r="15" spans="2:27" ht="14.25" customHeight="1" thickTop="1">
      <c r="B15"/>
      <c r="G15" s="77"/>
      <c r="H15" s="65"/>
      <c r="I15" s="61"/>
      <c r="J15" s="132"/>
      <c r="M15" s="62"/>
      <c r="N15" s="62"/>
      <c r="O15" s="59"/>
      <c r="P15" s="59"/>
      <c r="Q15" s="59"/>
      <c r="R15" s="59"/>
      <c r="S15" s="59"/>
      <c r="T15" s="59"/>
      <c r="U15" s="59"/>
      <c r="V15" s="59"/>
      <c r="W15"/>
      <c r="X15" s="88"/>
      <c r="Y15" s="159"/>
      <c r="Z15" s="137"/>
      <c r="AA15" s="130"/>
    </row>
    <row r="16" spans="1:34" ht="14.25" customHeight="1">
      <c r="A16" s="75" t="s">
        <v>166</v>
      </c>
      <c r="B16"/>
      <c r="G16" s="77"/>
      <c r="H16" s="65"/>
      <c r="I16" s="61"/>
      <c r="J16" s="132"/>
      <c r="M16" s="62"/>
      <c r="N16" s="62"/>
      <c r="O16" s="59"/>
      <c r="P16" s="59"/>
      <c r="Q16" s="59"/>
      <c r="R16" s="59"/>
      <c r="S16" s="59"/>
      <c r="T16" s="59"/>
      <c r="U16" s="59"/>
      <c r="V16" s="59"/>
      <c r="W16"/>
      <c r="X16" s="88"/>
      <c r="Y16" s="159"/>
      <c r="AA16" s="131"/>
      <c r="AH16" s="66" t="s">
        <v>89</v>
      </c>
    </row>
    <row r="17" spans="1:34" ht="14.25" customHeight="1" thickBot="1">
      <c r="A17" s="199" t="s">
        <v>15</v>
      </c>
      <c r="B17" s="70"/>
      <c r="F17" s="65" t="s">
        <v>44</v>
      </c>
      <c r="G17" s="77"/>
      <c r="H17" s="65"/>
      <c r="I17" s="61"/>
      <c r="J17" s="132"/>
      <c r="M17" s="62"/>
      <c r="N17" s="62"/>
      <c r="O17" s="59"/>
      <c r="P17" s="59"/>
      <c r="Q17" s="59"/>
      <c r="R17" s="59"/>
      <c r="S17" s="59"/>
      <c r="T17" s="59"/>
      <c r="U17" s="59"/>
      <c r="V17" s="59"/>
      <c r="W17"/>
      <c r="X17" s="88"/>
      <c r="Y17" s="159"/>
      <c r="AA17" s="131"/>
      <c r="AC17" s="63">
        <v>7</v>
      </c>
      <c r="AH17" s="218" t="s">
        <v>78</v>
      </c>
    </row>
    <row r="18" spans="1:34" ht="14.25" customHeight="1" thickTop="1">
      <c r="A18" s="200"/>
      <c r="B18" s="108"/>
      <c r="C18" s="108"/>
      <c r="D18" s="123"/>
      <c r="E18" s="145"/>
      <c r="G18" s="77"/>
      <c r="H18" s="65"/>
      <c r="I18" s="61"/>
      <c r="J18" s="132"/>
      <c r="M18" s="62"/>
      <c r="N18" s="62"/>
      <c r="O18" s="59"/>
      <c r="P18" s="59"/>
      <c r="Q18" s="59"/>
      <c r="R18" s="59"/>
      <c r="S18" s="59"/>
      <c r="T18" s="59"/>
      <c r="U18" s="59"/>
      <c r="V18" s="59"/>
      <c r="W18"/>
      <c r="X18" s="88"/>
      <c r="Y18" s="159"/>
      <c r="AA18" s="131"/>
      <c r="AD18" s="71"/>
      <c r="AE18" s="72"/>
      <c r="AF18" s="73"/>
      <c r="AG18" s="74"/>
      <c r="AH18" s="220"/>
    </row>
    <row r="19" spans="2:30" ht="14.25" customHeight="1">
      <c r="B19" s="88"/>
      <c r="E19" s="146"/>
      <c r="G19" s="77"/>
      <c r="H19" s="65"/>
      <c r="I19" s="61"/>
      <c r="J19" s="132"/>
      <c r="M19" s="62"/>
      <c r="N19" s="62"/>
      <c r="O19" s="59"/>
      <c r="P19" s="59"/>
      <c r="Q19" s="59"/>
      <c r="R19" s="59"/>
      <c r="S19" s="59"/>
      <c r="T19" s="59"/>
      <c r="U19" s="59"/>
      <c r="V19" s="59"/>
      <c r="W19"/>
      <c r="X19" s="88"/>
      <c r="Y19" s="159"/>
      <c r="AA19" s="131"/>
      <c r="AD19" s="76"/>
    </row>
    <row r="20" spans="1:34" ht="14.25" customHeight="1" thickBot="1">
      <c r="A20" s="75" t="s">
        <v>159</v>
      </c>
      <c r="E20" s="146"/>
      <c r="F20" s="119"/>
      <c r="G20" s="148"/>
      <c r="H20" s="65"/>
      <c r="I20" s="61"/>
      <c r="J20" s="132"/>
      <c r="M20" s="62"/>
      <c r="N20" s="62"/>
      <c r="O20" s="59"/>
      <c r="P20" s="59"/>
      <c r="Q20" s="59"/>
      <c r="R20" s="59"/>
      <c r="S20" s="59"/>
      <c r="T20" s="59"/>
      <c r="U20" s="59"/>
      <c r="V20" s="59"/>
      <c r="W20"/>
      <c r="X20" s="88"/>
      <c r="Y20" s="159"/>
      <c r="AA20" s="131"/>
      <c r="AC20" s="129"/>
      <c r="AD20" s="76"/>
      <c r="AH20" s="66" t="s">
        <v>90</v>
      </c>
    </row>
    <row r="21" spans="1:34" ht="14.25" customHeight="1" thickTop="1">
      <c r="A21" s="199" t="s">
        <v>72</v>
      </c>
      <c r="B21" s="67"/>
      <c r="C21" s="68"/>
      <c r="D21" s="117">
        <v>5</v>
      </c>
      <c r="E21" s="1"/>
      <c r="F21" s="76"/>
      <c r="H21" s="65">
        <v>2</v>
      </c>
      <c r="I21" s="61"/>
      <c r="J21" s="132"/>
      <c r="M21" s="62"/>
      <c r="N21" s="62"/>
      <c r="O21" s="59"/>
      <c r="P21" s="59"/>
      <c r="Q21" s="59"/>
      <c r="R21" s="59"/>
      <c r="S21" s="59"/>
      <c r="T21" s="59"/>
      <c r="U21" s="59"/>
      <c r="V21" s="59"/>
      <c r="W21"/>
      <c r="X21" s="88"/>
      <c r="Y21" s="159"/>
      <c r="AA21" s="64" t="s">
        <v>53</v>
      </c>
      <c r="AB21" s="136"/>
      <c r="AC21" s="140"/>
      <c r="AE21" s="64">
        <v>4</v>
      </c>
      <c r="AH21" s="218" t="s">
        <v>27</v>
      </c>
    </row>
    <row r="22" spans="1:34" ht="14.25" customHeight="1">
      <c r="A22" s="200"/>
      <c r="D22" s="120"/>
      <c r="E22" s="1"/>
      <c r="F22" s="76"/>
      <c r="H22" s="65"/>
      <c r="I22" s="61"/>
      <c r="J22" s="132"/>
      <c r="M22" s="62"/>
      <c r="N22" s="62"/>
      <c r="O22" s="59"/>
      <c r="P22" s="59"/>
      <c r="Q22" s="59"/>
      <c r="R22" s="59"/>
      <c r="S22" s="59"/>
      <c r="T22" s="59"/>
      <c r="U22" s="59"/>
      <c r="V22" s="59"/>
      <c r="W22"/>
      <c r="X22" s="88"/>
      <c r="Y22" s="159"/>
      <c r="AC22" s="141"/>
      <c r="AF22" s="79"/>
      <c r="AG22" s="80"/>
      <c r="AH22" s="220"/>
    </row>
    <row r="23" spans="1:34" ht="14.25" customHeight="1" thickBot="1">
      <c r="A23"/>
      <c r="D23" s="120"/>
      <c r="E23" s="82"/>
      <c r="F23" s="76"/>
      <c r="H23" s="65"/>
      <c r="I23" s="61"/>
      <c r="J23" s="132"/>
      <c r="M23" s="62"/>
      <c r="N23" s="62"/>
      <c r="O23" s="59"/>
      <c r="P23" s="59"/>
      <c r="Q23" s="59"/>
      <c r="R23" s="59"/>
      <c r="S23" s="59"/>
      <c r="T23" s="59"/>
      <c r="U23" s="59"/>
      <c r="V23" s="59"/>
      <c r="W23"/>
      <c r="X23" s="88"/>
      <c r="Y23" s="159"/>
      <c r="AC23" s="141"/>
      <c r="AD23" s="128"/>
      <c r="AE23" s="134"/>
      <c r="AF23" s="81"/>
      <c r="AH23" s="86"/>
    </row>
    <row r="24" spans="1:34" ht="14.25" customHeight="1" thickTop="1">
      <c r="A24" s="75" t="s">
        <v>156</v>
      </c>
      <c r="C24" s="110"/>
      <c r="D24" s="121"/>
      <c r="E24" s="115"/>
      <c r="F24" s="65" t="s">
        <v>43</v>
      </c>
      <c r="H24" s="65"/>
      <c r="I24" s="61"/>
      <c r="J24" s="132"/>
      <c r="M24" s="62"/>
      <c r="N24" s="62"/>
      <c r="O24" s="59"/>
      <c r="P24" s="59"/>
      <c r="Q24" s="59"/>
      <c r="R24" s="59"/>
      <c r="S24" s="59"/>
      <c r="T24" s="59"/>
      <c r="U24" s="59"/>
      <c r="V24" s="59"/>
      <c r="W24"/>
      <c r="X24" s="88"/>
      <c r="Y24" s="159"/>
      <c r="AC24" s="63">
        <v>8</v>
      </c>
      <c r="AF24" s="124"/>
      <c r="AH24" s="66" t="s">
        <v>91</v>
      </c>
    </row>
    <row r="25" spans="1:34" ht="14.25" customHeight="1" thickBot="1">
      <c r="A25" s="199" t="s">
        <v>67</v>
      </c>
      <c r="B25" s="113"/>
      <c r="C25" s="114"/>
      <c r="D25" s="117"/>
      <c r="E25" s="64"/>
      <c r="H25" s="65"/>
      <c r="I25" s="61"/>
      <c r="J25" s="132"/>
      <c r="M25" s="62"/>
      <c r="N25" s="62"/>
      <c r="O25" s="59"/>
      <c r="P25" s="59"/>
      <c r="Q25" s="59"/>
      <c r="R25" s="59"/>
      <c r="S25" s="59"/>
      <c r="T25" s="59"/>
      <c r="U25" s="59"/>
      <c r="V25" s="59"/>
      <c r="W25"/>
      <c r="X25" s="88"/>
      <c r="Y25" s="159"/>
      <c r="AF25" s="127"/>
      <c r="AG25" s="128"/>
      <c r="AH25" s="218" t="s">
        <v>40</v>
      </c>
    </row>
    <row r="26" spans="1:34" ht="14.25" customHeight="1" thickTop="1">
      <c r="A26" s="200"/>
      <c r="D26" s="117">
        <v>11</v>
      </c>
      <c r="E26" s="1"/>
      <c r="H26" s="65"/>
      <c r="I26" s="61"/>
      <c r="J26" s="118"/>
      <c r="M26" s="62"/>
      <c r="N26" s="62"/>
      <c r="O26" s="59"/>
      <c r="P26" s="59"/>
      <c r="Q26" s="59"/>
      <c r="R26" s="59"/>
      <c r="S26" s="59"/>
      <c r="T26" s="59"/>
      <c r="U26" s="59"/>
      <c r="V26" s="59"/>
      <c r="W26"/>
      <c r="X26" s="88"/>
      <c r="Y26" s="159"/>
      <c r="AE26" s="64">
        <v>9</v>
      </c>
      <c r="AH26" s="220"/>
    </row>
    <row r="27" spans="1:34" ht="14.25" customHeight="1" thickBot="1">
      <c r="A27"/>
      <c r="B27"/>
      <c r="H27" s="65"/>
      <c r="I27" s="61"/>
      <c r="J27" s="133"/>
      <c r="K27" s="158"/>
      <c r="L27" s="1" t="s">
        <v>58</v>
      </c>
      <c r="M27" s="62"/>
      <c r="N27" s="62"/>
      <c r="O27" s="59"/>
      <c r="P27" s="59"/>
      <c r="Q27" s="59"/>
      <c r="R27" s="59"/>
      <c r="S27" s="59"/>
      <c r="T27" s="59"/>
      <c r="U27" s="59"/>
      <c r="V27" s="59"/>
      <c r="W27" t="s">
        <v>60</v>
      </c>
      <c r="X27" s="162"/>
      <c r="Y27" s="126"/>
      <c r="AH27" s="86"/>
    </row>
    <row r="28" spans="1:34" ht="14.25" customHeight="1" thickTop="1">
      <c r="A28" s="60" t="s">
        <v>153</v>
      </c>
      <c r="B28" s="58"/>
      <c r="C28" s="58"/>
      <c r="D28" s="116"/>
      <c r="E28" s="58"/>
      <c r="F28" s="116"/>
      <c r="G28" s="58"/>
      <c r="H28" s="116"/>
      <c r="I28" s="85"/>
      <c r="L28" s="170"/>
      <c r="M28" s="62"/>
      <c r="N28" s="62"/>
      <c r="O28" s="59"/>
      <c r="P28" s="59"/>
      <c r="Q28" s="59"/>
      <c r="R28" s="59"/>
      <c r="S28" s="59"/>
      <c r="T28" s="59"/>
      <c r="U28" s="59"/>
      <c r="V28" s="59"/>
      <c r="W28"/>
      <c r="X28" s="87"/>
      <c r="Y28" s="88"/>
      <c r="Z28" s="81"/>
      <c r="AH28" s="66" t="s">
        <v>92</v>
      </c>
    </row>
    <row r="29" spans="1:34" ht="14.25" customHeight="1" thickBot="1">
      <c r="A29" s="199" t="s">
        <v>16</v>
      </c>
      <c r="B29" s="70"/>
      <c r="F29" s="65">
        <v>11</v>
      </c>
      <c r="H29" s="65"/>
      <c r="I29" s="85"/>
      <c r="L29" s="170"/>
      <c r="M29" s="62"/>
      <c r="N29" s="62"/>
      <c r="O29" s="59"/>
      <c r="P29" s="59"/>
      <c r="Q29" s="59"/>
      <c r="R29" s="59"/>
      <c r="S29" s="59"/>
      <c r="T29" s="59"/>
      <c r="U29" s="59"/>
      <c r="V29" s="59"/>
      <c r="W29"/>
      <c r="X29" s="87"/>
      <c r="Y29" s="88"/>
      <c r="Z29" s="81"/>
      <c r="AC29" s="63">
        <v>9</v>
      </c>
      <c r="AH29" s="218" t="s">
        <v>147</v>
      </c>
    </row>
    <row r="30" spans="1:34" ht="14.25" customHeight="1" thickTop="1">
      <c r="A30" s="201"/>
      <c r="B30" s="108"/>
      <c r="C30" s="108"/>
      <c r="D30" s="123"/>
      <c r="E30" s="145"/>
      <c r="H30" s="65"/>
      <c r="I30" s="85"/>
      <c r="L30" s="170"/>
      <c r="M30" s="62"/>
      <c r="N30" s="62"/>
      <c r="O30" s="59"/>
      <c r="P30" s="59"/>
      <c r="Q30" s="59"/>
      <c r="R30" s="59"/>
      <c r="S30" s="59"/>
      <c r="T30" s="59"/>
      <c r="U30" s="59"/>
      <c r="V30" s="59"/>
      <c r="W30"/>
      <c r="X30" s="87"/>
      <c r="Y30" s="88"/>
      <c r="Z30" s="81"/>
      <c r="AD30" s="71"/>
      <c r="AE30" s="72"/>
      <c r="AF30" s="73"/>
      <c r="AG30" s="74"/>
      <c r="AH30" s="219"/>
    </row>
    <row r="31" spans="2:30" ht="14.25" customHeight="1">
      <c r="B31" s="88"/>
      <c r="E31" s="146"/>
      <c r="H31" s="65"/>
      <c r="I31" s="85"/>
      <c r="L31" s="170"/>
      <c r="M31" s="62"/>
      <c r="N31" s="62"/>
      <c r="O31" s="59"/>
      <c r="P31" s="59"/>
      <c r="Q31" s="59"/>
      <c r="R31" s="59"/>
      <c r="S31" s="59"/>
      <c r="T31" s="59"/>
      <c r="U31" s="59"/>
      <c r="V31" s="59"/>
      <c r="W31"/>
      <c r="X31" s="87"/>
      <c r="Y31" s="88"/>
      <c r="Z31" s="81"/>
      <c r="AD31" s="76"/>
    </row>
    <row r="32" spans="1:34" ht="14.25" customHeight="1" thickBot="1">
      <c r="A32" s="75" t="s">
        <v>93</v>
      </c>
      <c r="E32" s="146"/>
      <c r="F32" s="119"/>
      <c r="G32" s="147"/>
      <c r="H32" s="65">
        <v>9</v>
      </c>
      <c r="I32" s="85"/>
      <c r="L32" s="170"/>
      <c r="M32" s="62"/>
      <c r="N32" s="62"/>
      <c r="O32" s="59"/>
      <c r="P32" s="59"/>
      <c r="Q32" s="59"/>
      <c r="R32" s="59"/>
      <c r="S32" s="59"/>
      <c r="T32" s="59"/>
      <c r="U32" s="59"/>
      <c r="V32" s="59"/>
      <c r="W32"/>
      <c r="X32" s="87"/>
      <c r="Y32" s="88"/>
      <c r="Z32" s="81"/>
      <c r="AA32" s="64">
        <v>10</v>
      </c>
      <c r="AC32" s="129"/>
      <c r="AD32" s="76"/>
      <c r="AH32" s="66" t="s">
        <v>94</v>
      </c>
    </row>
    <row r="33" spans="1:34" ht="14.25" customHeight="1" thickBot="1" thickTop="1">
      <c r="A33" s="199" t="s">
        <v>17</v>
      </c>
      <c r="B33" s="70"/>
      <c r="D33" s="117">
        <v>10</v>
      </c>
      <c r="E33" s="1"/>
      <c r="F33" s="76"/>
      <c r="H33" s="132"/>
      <c r="I33" s="85"/>
      <c r="L33" s="170"/>
      <c r="M33" s="62"/>
      <c r="N33" s="62"/>
      <c r="O33" s="59"/>
      <c r="P33" s="59"/>
      <c r="Q33" s="59"/>
      <c r="R33" s="59"/>
      <c r="S33" s="59"/>
      <c r="T33" s="59"/>
      <c r="U33" s="59"/>
      <c r="V33" s="59"/>
      <c r="W33"/>
      <c r="X33" s="87"/>
      <c r="Y33" s="88"/>
      <c r="Z33" s="81"/>
      <c r="AA33" s="131"/>
      <c r="AB33" s="136"/>
      <c r="AC33" s="140"/>
      <c r="AE33" s="64">
        <v>5</v>
      </c>
      <c r="AH33" s="218" t="s">
        <v>28</v>
      </c>
    </row>
    <row r="34" spans="1:34" ht="14.25" customHeight="1" thickTop="1">
      <c r="A34" s="200"/>
      <c r="B34" s="108"/>
      <c r="C34" s="109"/>
      <c r="D34" s="118"/>
      <c r="E34" s="77"/>
      <c r="F34" s="76"/>
      <c r="H34" s="132"/>
      <c r="I34" s="85"/>
      <c r="L34" s="170"/>
      <c r="M34" s="62"/>
      <c r="N34" s="62"/>
      <c r="O34" s="59"/>
      <c r="P34" s="59"/>
      <c r="Q34" s="59"/>
      <c r="R34" s="59"/>
      <c r="S34" s="59"/>
      <c r="T34" s="59"/>
      <c r="U34" s="59"/>
      <c r="V34" s="59"/>
      <c r="W34"/>
      <c r="X34" s="87"/>
      <c r="Y34" s="88"/>
      <c r="Z34" s="81"/>
      <c r="AA34" s="131"/>
      <c r="AC34" s="141"/>
      <c r="AF34" s="79"/>
      <c r="AG34" s="80"/>
      <c r="AH34" s="220"/>
    </row>
    <row r="35" spans="3:32" ht="14.25" customHeight="1" thickBot="1">
      <c r="C35" s="110"/>
      <c r="D35" s="119"/>
      <c r="E35" s="112"/>
      <c r="F35" s="76"/>
      <c r="H35" s="132"/>
      <c r="I35" s="85"/>
      <c r="L35" s="170"/>
      <c r="M35" s="62"/>
      <c r="N35" s="62"/>
      <c r="O35" s="59"/>
      <c r="P35" s="59"/>
      <c r="Q35" s="59"/>
      <c r="R35" s="59"/>
      <c r="S35" s="59"/>
      <c r="T35" s="59"/>
      <c r="U35" s="59"/>
      <c r="V35" s="59"/>
      <c r="W35"/>
      <c r="X35" s="87"/>
      <c r="Y35" s="88"/>
      <c r="Z35" s="81"/>
      <c r="AA35" s="131"/>
      <c r="AC35" s="141"/>
      <c r="AD35" s="128"/>
      <c r="AE35" s="134"/>
      <c r="AF35" s="81"/>
    </row>
    <row r="36" spans="1:34" ht="14.25" customHeight="1" thickTop="1">
      <c r="A36" s="75" t="s">
        <v>160</v>
      </c>
      <c r="D36" s="120"/>
      <c r="E36" s="82"/>
      <c r="F36" s="65">
        <v>4</v>
      </c>
      <c r="H36" s="132"/>
      <c r="I36" s="85"/>
      <c r="L36" s="170"/>
      <c r="M36" s="62"/>
      <c r="N36" s="62"/>
      <c r="O36" s="59"/>
      <c r="P36" s="59"/>
      <c r="Q36" s="59"/>
      <c r="R36" s="59"/>
      <c r="S36" s="59"/>
      <c r="T36" s="59"/>
      <c r="U36" s="59"/>
      <c r="V36" s="59"/>
      <c r="W36"/>
      <c r="X36" s="87"/>
      <c r="Y36" s="88"/>
      <c r="Z36" s="81"/>
      <c r="AA36" s="131"/>
      <c r="AC36" s="63">
        <v>10</v>
      </c>
      <c r="AF36" s="124"/>
      <c r="AH36" s="66" t="s">
        <v>95</v>
      </c>
    </row>
    <row r="37" spans="1:34" ht="14.25" customHeight="1" thickBot="1">
      <c r="A37" s="199" t="s">
        <v>76</v>
      </c>
      <c r="B37" s="67"/>
      <c r="C37" s="68"/>
      <c r="D37" s="120"/>
      <c r="E37" s="64"/>
      <c r="H37" s="132"/>
      <c r="I37" s="85"/>
      <c r="L37" s="170"/>
      <c r="M37" s="62"/>
      <c r="N37" s="62"/>
      <c r="O37" s="59"/>
      <c r="P37" s="59"/>
      <c r="Q37" s="59"/>
      <c r="R37" s="59"/>
      <c r="S37" s="59"/>
      <c r="T37" s="59"/>
      <c r="U37" s="59"/>
      <c r="V37" s="59"/>
      <c r="W37"/>
      <c r="X37" s="87"/>
      <c r="Y37" s="88"/>
      <c r="Z37" s="81"/>
      <c r="AA37" s="131"/>
      <c r="AF37" s="127"/>
      <c r="AG37" s="128"/>
      <c r="AH37" s="218" t="s">
        <v>29</v>
      </c>
    </row>
    <row r="38" spans="1:34" ht="14.25" customHeight="1" thickBot="1" thickTop="1">
      <c r="A38" s="200"/>
      <c r="D38" s="117">
        <v>9</v>
      </c>
      <c r="E38" s="1"/>
      <c r="H38" s="119"/>
      <c r="I38" s="161"/>
      <c r="L38" s="170"/>
      <c r="M38" s="62"/>
      <c r="N38" s="62"/>
      <c r="O38" s="59"/>
      <c r="P38" s="59"/>
      <c r="Q38" s="59"/>
      <c r="R38" s="59"/>
      <c r="S38" s="59"/>
      <c r="T38" s="59"/>
      <c r="U38" s="59"/>
      <c r="V38" s="59"/>
      <c r="W38"/>
      <c r="X38" s="87"/>
      <c r="Y38" s="88"/>
      <c r="Z38" s="81"/>
      <c r="AA38" s="131"/>
      <c r="AE38" s="64">
        <v>11</v>
      </c>
      <c r="AH38" s="220"/>
    </row>
    <row r="39" spans="2:27" ht="14.25" customHeight="1" thickBot="1" thickTop="1">
      <c r="B39"/>
      <c r="G39" s="77"/>
      <c r="H39" s="65"/>
      <c r="I39" s="61"/>
      <c r="J39" s="65">
        <v>8</v>
      </c>
      <c r="L39" s="170"/>
      <c r="M39" s="62"/>
      <c r="N39" s="62"/>
      <c r="O39" s="59"/>
      <c r="P39" s="59"/>
      <c r="Q39" s="59"/>
      <c r="R39" s="59"/>
      <c r="S39" s="59"/>
      <c r="T39" s="59"/>
      <c r="U39" s="59"/>
      <c r="V39" s="59"/>
      <c r="W39"/>
      <c r="X39" s="87"/>
      <c r="Y39" s="88"/>
      <c r="Z39" s="156"/>
      <c r="AA39" s="126"/>
    </row>
    <row r="40" spans="1:34" ht="14.25" customHeight="1" thickTop="1">
      <c r="A40" s="75" t="s">
        <v>167</v>
      </c>
      <c r="B40"/>
      <c r="G40" s="77"/>
      <c r="H40" s="65"/>
      <c r="I40" s="61"/>
      <c r="L40" s="170"/>
      <c r="M40" s="62"/>
      <c r="N40" s="62"/>
      <c r="O40" s="59"/>
      <c r="P40" s="59"/>
      <c r="Q40" s="59"/>
      <c r="R40" s="59"/>
      <c r="S40" s="59"/>
      <c r="T40" s="59"/>
      <c r="U40" s="59"/>
      <c r="V40" s="59"/>
      <c r="W40"/>
      <c r="X40" s="87"/>
      <c r="Y40" s="88">
        <v>5</v>
      </c>
      <c r="AB40" s="78"/>
      <c r="AH40" s="66" t="s">
        <v>96</v>
      </c>
    </row>
    <row r="41" spans="1:34" ht="14.25" customHeight="1" thickBot="1">
      <c r="A41" s="199" t="s">
        <v>18</v>
      </c>
      <c r="B41" s="70"/>
      <c r="F41" s="65">
        <v>11</v>
      </c>
      <c r="G41" s="77"/>
      <c r="H41" s="65"/>
      <c r="I41" s="61"/>
      <c r="L41" s="170"/>
      <c r="M41" s="62"/>
      <c r="N41" s="62"/>
      <c r="O41" s="59"/>
      <c r="P41" s="59"/>
      <c r="Q41" s="59"/>
      <c r="R41" s="59"/>
      <c r="S41" s="59"/>
      <c r="T41" s="59"/>
      <c r="U41" s="59"/>
      <c r="V41" s="59"/>
      <c r="W41"/>
      <c r="X41" s="87"/>
      <c r="Y41" s="88"/>
      <c r="AB41" s="78"/>
      <c r="AC41" s="63">
        <v>9</v>
      </c>
      <c r="AH41" s="218" t="s">
        <v>30</v>
      </c>
    </row>
    <row r="42" spans="1:34" ht="14.25" customHeight="1" thickTop="1">
      <c r="A42" s="200"/>
      <c r="B42" s="108"/>
      <c r="C42" s="108"/>
      <c r="D42" s="123"/>
      <c r="E42" s="145"/>
      <c r="G42" s="77"/>
      <c r="H42" s="65"/>
      <c r="I42" s="61"/>
      <c r="L42" s="170"/>
      <c r="M42" s="62"/>
      <c r="N42" s="62"/>
      <c r="O42" s="59"/>
      <c r="P42" s="59"/>
      <c r="Q42" s="59"/>
      <c r="R42" s="59"/>
      <c r="S42" s="59"/>
      <c r="T42" s="59"/>
      <c r="U42" s="59"/>
      <c r="V42" s="59"/>
      <c r="W42"/>
      <c r="X42" s="87"/>
      <c r="Y42" s="88"/>
      <c r="AB42" s="78"/>
      <c r="AD42" s="135"/>
      <c r="AE42" s="136"/>
      <c r="AF42" s="137"/>
      <c r="AG42" s="138"/>
      <c r="AH42" s="220"/>
    </row>
    <row r="43" spans="2:30" ht="14.25" customHeight="1" thickBot="1">
      <c r="B43" s="88"/>
      <c r="E43" s="146"/>
      <c r="G43" s="77"/>
      <c r="H43" s="65"/>
      <c r="I43" s="61"/>
      <c r="L43" s="170"/>
      <c r="M43" s="89"/>
      <c r="N43" s="89"/>
      <c r="P43" s="90"/>
      <c r="Q43" s="91"/>
      <c r="R43" s="90"/>
      <c r="S43" s="90"/>
      <c r="U43" s="89"/>
      <c r="V43" s="89"/>
      <c r="X43" s="87"/>
      <c r="Y43" s="88"/>
      <c r="AB43" s="78"/>
      <c r="AD43" s="132"/>
    </row>
    <row r="44" spans="1:34" ht="14.25" customHeight="1" thickBot="1">
      <c r="A44" s="75" t="s">
        <v>161</v>
      </c>
      <c r="E44" s="146"/>
      <c r="F44" s="119"/>
      <c r="G44" s="148"/>
      <c r="H44" s="65"/>
      <c r="I44" s="61"/>
      <c r="L44" s="170"/>
      <c r="M44"/>
      <c r="N44"/>
      <c r="O44" s="209" t="s">
        <v>97</v>
      </c>
      <c r="P44" s="210"/>
      <c r="Q44" s="210"/>
      <c r="R44" s="210"/>
      <c r="S44" s="210"/>
      <c r="T44" s="211"/>
      <c r="U44"/>
      <c r="V44"/>
      <c r="W44" s="88"/>
      <c r="X44" s="87"/>
      <c r="Y44" s="88"/>
      <c r="AB44" s="144"/>
      <c r="AC44" s="126"/>
      <c r="AD44" s="132"/>
      <c r="AH44" s="66" t="s">
        <v>98</v>
      </c>
    </row>
    <row r="45" spans="1:34" ht="14.25" customHeight="1" thickBot="1" thickTop="1">
      <c r="A45" s="199" t="s">
        <v>142</v>
      </c>
      <c r="B45" s="70"/>
      <c r="D45" s="117">
        <v>11</v>
      </c>
      <c r="E45" s="1"/>
      <c r="F45" s="76"/>
      <c r="H45" s="65">
        <v>4</v>
      </c>
      <c r="I45" s="61"/>
      <c r="L45" s="170"/>
      <c r="M45"/>
      <c r="N45"/>
      <c r="O45" s="212"/>
      <c r="P45" s="213"/>
      <c r="Q45" s="213"/>
      <c r="R45" s="213"/>
      <c r="S45" s="213"/>
      <c r="T45" s="214"/>
      <c r="U45"/>
      <c r="V45"/>
      <c r="W45" s="88"/>
      <c r="X45" s="87"/>
      <c r="Y45" s="88"/>
      <c r="AA45" s="64">
        <v>6</v>
      </c>
      <c r="AD45" s="76"/>
      <c r="AE45" s="64">
        <v>6</v>
      </c>
      <c r="AH45" s="218" t="s">
        <v>77</v>
      </c>
    </row>
    <row r="46" spans="1:34" ht="14.25" customHeight="1" thickTop="1">
      <c r="A46" s="200"/>
      <c r="B46" s="108"/>
      <c r="C46" s="109"/>
      <c r="D46" s="118"/>
      <c r="E46" s="77"/>
      <c r="F46" s="76"/>
      <c r="H46" s="65"/>
      <c r="I46" s="61"/>
      <c r="L46" s="170"/>
      <c r="M46" s="92"/>
      <c r="N46" s="92"/>
      <c r="O46" s="212"/>
      <c r="P46" s="213"/>
      <c r="Q46" s="213"/>
      <c r="R46" s="213"/>
      <c r="S46" s="213"/>
      <c r="T46" s="214"/>
      <c r="U46" s="92"/>
      <c r="V46" s="92"/>
      <c r="W46" s="64"/>
      <c r="X46" s="87"/>
      <c r="Y46" s="88"/>
      <c r="AD46" s="76"/>
      <c r="AF46" s="122"/>
      <c r="AG46" s="123"/>
      <c r="AH46" s="220"/>
    </row>
    <row r="47" spans="1:34" ht="14.25" customHeight="1" thickBot="1">
      <c r="A47"/>
      <c r="C47" s="110"/>
      <c r="D47" s="119"/>
      <c r="E47" s="112"/>
      <c r="F47" s="76"/>
      <c r="H47" s="65"/>
      <c r="I47" s="61"/>
      <c r="L47" s="170"/>
      <c r="M47" s="93"/>
      <c r="N47" s="93"/>
      <c r="O47" s="215"/>
      <c r="P47" s="216"/>
      <c r="Q47" s="216"/>
      <c r="R47" s="216"/>
      <c r="S47" s="216"/>
      <c r="T47" s="217"/>
      <c r="U47" s="93"/>
      <c r="V47" s="93"/>
      <c r="W47" s="64"/>
      <c r="X47" s="87"/>
      <c r="Y47" s="88"/>
      <c r="AD47" s="125"/>
      <c r="AE47" s="126"/>
      <c r="AF47" s="124"/>
      <c r="AH47" s="86"/>
    </row>
    <row r="48" spans="1:34" ht="14.25" customHeight="1" thickTop="1">
      <c r="A48" s="75" t="s">
        <v>154</v>
      </c>
      <c r="D48" s="120"/>
      <c r="E48" s="82"/>
      <c r="F48" s="65">
        <v>6</v>
      </c>
      <c r="H48" s="65"/>
      <c r="I48" s="61"/>
      <c r="L48" s="170"/>
      <c r="M48" s="93"/>
      <c r="N48" s="93"/>
      <c r="R48" s="170"/>
      <c r="U48" s="93"/>
      <c r="V48" s="93"/>
      <c r="X48" s="87"/>
      <c r="Y48" s="88"/>
      <c r="AC48" s="63">
        <v>4</v>
      </c>
      <c r="AF48" s="81"/>
      <c r="AH48" s="66" t="s">
        <v>99</v>
      </c>
    </row>
    <row r="49" spans="1:34" ht="14.25" customHeight="1" thickBot="1">
      <c r="A49" s="199" t="s">
        <v>19</v>
      </c>
      <c r="B49" s="67"/>
      <c r="C49" s="68"/>
      <c r="D49" s="120"/>
      <c r="E49" s="64"/>
      <c r="H49" s="221" t="s">
        <v>45</v>
      </c>
      <c r="I49" s="221"/>
      <c r="J49" s="221"/>
      <c r="L49" s="170"/>
      <c r="M49" s="93"/>
      <c r="N49" s="93"/>
      <c r="R49" s="170"/>
      <c r="U49" s="93"/>
      <c r="V49" s="93"/>
      <c r="W49" s="64"/>
      <c r="X49" s="87"/>
      <c r="Y49" s="221" t="s">
        <v>157</v>
      </c>
      <c r="Z49" s="221"/>
      <c r="AA49" s="221"/>
      <c r="AF49" s="83"/>
      <c r="AG49" s="84"/>
      <c r="AH49" s="218" t="s">
        <v>31</v>
      </c>
    </row>
    <row r="50" spans="1:34" ht="14.25" customHeight="1" thickBot="1">
      <c r="A50" s="200"/>
      <c r="D50" s="117">
        <v>7</v>
      </c>
      <c r="E50" s="1"/>
      <c r="H50" s="166">
        <v>11</v>
      </c>
      <c r="I50" s="152" t="s">
        <v>47</v>
      </c>
      <c r="J50" s="163">
        <v>5</v>
      </c>
      <c r="L50" s="111"/>
      <c r="M50" s="68"/>
      <c r="N50" s="68"/>
      <c r="O50" s="68"/>
      <c r="P50" s="68"/>
      <c r="Q50" s="68"/>
      <c r="R50" s="173"/>
      <c r="S50" s="147"/>
      <c r="T50" s="147"/>
      <c r="U50" s="147"/>
      <c r="V50" s="147"/>
      <c r="W50" s="63"/>
      <c r="X50" s="87"/>
      <c r="Y50" s="150">
        <v>9</v>
      </c>
      <c r="Z50" s="152" t="s">
        <v>47</v>
      </c>
      <c r="AA50" s="163">
        <v>8</v>
      </c>
      <c r="AE50" s="64">
        <v>4</v>
      </c>
      <c r="AH50" s="220"/>
    </row>
    <row r="51" spans="1:34" ht="14.25" customHeight="1" thickTop="1">
      <c r="A51"/>
      <c r="B51"/>
      <c r="G51" s="1">
        <v>2</v>
      </c>
      <c r="H51" s="167">
        <v>9</v>
      </c>
      <c r="I51" s="104" t="s">
        <v>47</v>
      </c>
      <c r="J51" s="164">
        <v>5</v>
      </c>
      <c r="K51" s="169">
        <v>0</v>
      </c>
      <c r="L51" s="70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109"/>
      <c r="X51" s="171">
        <v>1</v>
      </c>
      <c r="Y51" s="151">
        <v>8</v>
      </c>
      <c r="Z51" s="104" t="s">
        <v>47</v>
      </c>
      <c r="AA51" s="164">
        <v>11</v>
      </c>
      <c r="AB51" s="65">
        <v>2</v>
      </c>
      <c r="AH51" s="86"/>
    </row>
    <row r="52" spans="1:34" ht="14.25" customHeight="1" thickBot="1">
      <c r="A52" s="60" t="s">
        <v>100</v>
      </c>
      <c r="B52" s="58"/>
      <c r="C52" s="58"/>
      <c r="D52" s="116"/>
      <c r="E52" s="58"/>
      <c r="F52" s="116"/>
      <c r="G52" s="58"/>
      <c r="H52" s="168"/>
      <c r="I52" s="153" t="s">
        <v>47</v>
      </c>
      <c r="J52" s="165"/>
      <c r="K52" s="85"/>
      <c r="M52" s="62"/>
      <c r="N52" s="62"/>
      <c r="O52" s="59"/>
      <c r="P52" s="59"/>
      <c r="Q52" s="59"/>
      <c r="R52" s="59"/>
      <c r="S52" s="59"/>
      <c r="T52" s="59"/>
      <c r="U52" s="59"/>
      <c r="V52" s="59"/>
      <c r="W52"/>
      <c r="X52" s="171"/>
      <c r="Y52" s="154">
        <v>7</v>
      </c>
      <c r="Z52" s="153" t="s">
        <v>47</v>
      </c>
      <c r="AA52" s="165">
        <v>10</v>
      </c>
      <c r="AH52" s="66" t="s">
        <v>114</v>
      </c>
    </row>
    <row r="53" spans="1:34" ht="14.25" customHeight="1" thickBot="1">
      <c r="A53" s="199" t="s">
        <v>20</v>
      </c>
      <c r="B53" s="70"/>
      <c r="F53" s="65">
        <v>11</v>
      </c>
      <c r="H53" s="65"/>
      <c r="I53" s="61"/>
      <c r="K53" s="85"/>
      <c r="M53" s="62"/>
      <c r="N53" s="62"/>
      <c r="O53" s="59"/>
      <c r="P53" s="59"/>
      <c r="Q53" s="59"/>
      <c r="R53" s="59"/>
      <c r="S53" s="59"/>
      <c r="T53" s="59"/>
      <c r="U53" s="59"/>
      <c r="V53" s="59"/>
      <c r="W53"/>
      <c r="X53" s="171"/>
      <c r="Y53" s="88"/>
      <c r="AC53" s="63">
        <v>11</v>
      </c>
      <c r="AH53" s="218" t="s">
        <v>50</v>
      </c>
    </row>
    <row r="54" spans="1:34" ht="14.25" customHeight="1" thickTop="1">
      <c r="A54" s="201"/>
      <c r="B54" s="108"/>
      <c r="C54" s="108"/>
      <c r="D54" s="123"/>
      <c r="E54" s="145"/>
      <c r="H54" s="65"/>
      <c r="I54" s="61"/>
      <c r="K54" s="85"/>
      <c r="M54" s="62"/>
      <c r="N54" s="62"/>
      <c r="O54" s="59"/>
      <c r="P54" s="205" t="s">
        <v>46</v>
      </c>
      <c r="Q54" s="205"/>
      <c r="R54" s="205"/>
      <c r="S54" s="205"/>
      <c r="T54" s="59"/>
      <c r="U54" s="59"/>
      <c r="V54" s="59"/>
      <c r="W54"/>
      <c r="X54" s="171"/>
      <c r="Y54" s="88"/>
      <c r="AD54" s="135"/>
      <c r="AE54" s="136"/>
      <c r="AF54" s="137"/>
      <c r="AG54" s="138"/>
      <c r="AH54" s="219"/>
    </row>
    <row r="55" spans="2:30" ht="14.25" customHeight="1" thickBot="1">
      <c r="B55" s="88"/>
      <c r="E55" s="146"/>
      <c r="H55" s="65"/>
      <c r="I55" s="61"/>
      <c r="K55" s="85"/>
      <c r="M55" s="62"/>
      <c r="N55" s="62"/>
      <c r="O55" s="59"/>
      <c r="P55" s="205"/>
      <c r="Q55" s="205"/>
      <c r="R55" s="205"/>
      <c r="S55" s="205"/>
      <c r="T55" s="59"/>
      <c r="U55" s="59"/>
      <c r="V55" s="59"/>
      <c r="W55"/>
      <c r="X55" s="171"/>
      <c r="Y55" s="88"/>
      <c r="AD55" s="132"/>
    </row>
    <row r="56" spans="1:34" ht="14.25" customHeight="1" thickBot="1">
      <c r="A56" s="75" t="s">
        <v>101</v>
      </c>
      <c r="E56" s="146"/>
      <c r="F56" s="119"/>
      <c r="G56" s="147"/>
      <c r="H56" s="65">
        <v>7</v>
      </c>
      <c r="I56" s="61"/>
      <c r="K56" s="85"/>
      <c r="M56" s="203" t="s">
        <v>80</v>
      </c>
      <c r="N56" s="203"/>
      <c r="O56" s="234"/>
      <c r="P56" s="224" t="s">
        <v>62</v>
      </c>
      <c r="Q56" s="225"/>
      <c r="R56" s="225"/>
      <c r="S56" s="226"/>
      <c r="T56" s="235" t="s">
        <v>74</v>
      </c>
      <c r="U56" s="236"/>
      <c r="V56" s="236"/>
      <c r="W56" s="236"/>
      <c r="X56" s="171"/>
      <c r="Y56" s="88"/>
      <c r="AA56" s="64" t="s">
        <v>54</v>
      </c>
      <c r="AB56" s="139"/>
      <c r="AC56" s="126"/>
      <c r="AD56" s="132"/>
      <c r="AH56" s="66" t="s">
        <v>162</v>
      </c>
    </row>
    <row r="57" spans="1:34" ht="14.25" customHeight="1" thickBot="1" thickTop="1">
      <c r="A57" s="199" t="s">
        <v>65</v>
      </c>
      <c r="B57" s="70"/>
      <c r="D57" s="117" t="s">
        <v>38</v>
      </c>
      <c r="E57" s="1"/>
      <c r="F57" s="76"/>
      <c r="G57" s="77"/>
      <c r="H57" s="65"/>
      <c r="I57" s="61"/>
      <c r="K57" s="85"/>
      <c r="M57" s="203"/>
      <c r="N57" s="203"/>
      <c r="O57" s="234"/>
      <c r="P57" s="227"/>
      <c r="Q57" s="228"/>
      <c r="R57" s="228"/>
      <c r="S57" s="229"/>
      <c r="T57" s="235"/>
      <c r="U57" s="236"/>
      <c r="V57" s="236"/>
      <c r="W57" s="236"/>
      <c r="X57" s="171"/>
      <c r="Y57" s="88"/>
      <c r="AA57" s="131"/>
      <c r="AD57" s="76"/>
      <c r="AE57" s="64">
        <v>6</v>
      </c>
      <c r="AH57" s="218" t="s">
        <v>32</v>
      </c>
    </row>
    <row r="58" spans="1:34" ht="14.25" customHeight="1" thickTop="1">
      <c r="A58" s="200"/>
      <c r="B58" s="108"/>
      <c r="C58" s="109"/>
      <c r="D58" s="118"/>
      <c r="E58" s="77"/>
      <c r="F58" s="76"/>
      <c r="G58" s="77"/>
      <c r="H58" s="65"/>
      <c r="I58" s="61"/>
      <c r="K58" s="85"/>
      <c r="M58" s="62"/>
      <c r="N58" s="203">
        <v>0</v>
      </c>
      <c r="O58" s="234"/>
      <c r="P58" s="227" t="s">
        <v>63</v>
      </c>
      <c r="Q58" s="228"/>
      <c r="R58" s="228"/>
      <c r="S58" s="229"/>
      <c r="T58" s="233">
        <v>2</v>
      </c>
      <c r="U58" s="205"/>
      <c r="V58" s="59"/>
      <c r="W58"/>
      <c r="X58" s="171"/>
      <c r="Y58" s="88"/>
      <c r="AA58" s="131"/>
      <c r="AD58" s="76"/>
      <c r="AF58" s="79"/>
      <c r="AG58" s="80"/>
      <c r="AH58" s="220"/>
    </row>
    <row r="59" spans="3:32" ht="14.25" customHeight="1" thickBot="1">
      <c r="C59" s="110"/>
      <c r="D59" s="119"/>
      <c r="E59" s="112"/>
      <c r="F59" s="76"/>
      <c r="G59" s="77"/>
      <c r="H59" s="65"/>
      <c r="I59" s="61"/>
      <c r="K59" s="85"/>
      <c r="M59" s="62"/>
      <c r="N59" s="203"/>
      <c r="O59" s="234"/>
      <c r="P59" s="227"/>
      <c r="Q59" s="228"/>
      <c r="R59" s="228"/>
      <c r="S59" s="229"/>
      <c r="T59" s="233"/>
      <c r="U59" s="205"/>
      <c r="V59" s="59"/>
      <c r="W59"/>
      <c r="X59" s="171"/>
      <c r="Y59" s="88"/>
      <c r="AA59" s="131"/>
      <c r="AD59" s="76"/>
      <c r="AE59" s="129"/>
      <c r="AF59" s="81"/>
    </row>
    <row r="60" spans="1:34" ht="14.25" customHeight="1" thickTop="1">
      <c r="A60" s="75" t="s">
        <v>102</v>
      </c>
      <c r="D60" s="120"/>
      <c r="E60" s="82"/>
      <c r="F60" s="65">
        <v>5</v>
      </c>
      <c r="G60" s="77"/>
      <c r="H60" s="65"/>
      <c r="I60" s="61"/>
      <c r="K60" s="85"/>
      <c r="M60" s="62"/>
      <c r="N60" s="62"/>
      <c r="O60" s="59"/>
      <c r="P60" s="227" t="s">
        <v>47</v>
      </c>
      <c r="Q60" s="228"/>
      <c r="R60" s="228"/>
      <c r="S60" s="229"/>
      <c r="T60" s="59"/>
      <c r="U60" s="59"/>
      <c r="V60" s="59"/>
      <c r="W60"/>
      <c r="X60" s="171"/>
      <c r="Y60" s="88"/>
      <c r="AA60" s="131"/>
      <c r="AC60" s="63">
        <v>1</v>
      </c>
      <c r="AD60" s="123"/>
      <c r="AE60" s="130"/>
      <c r="AF60" s="124"/>
      <c r="AH60" s="66" t="s">
        <v>163</v>
      </c>
    </row>
    <row r="61" spans="1:34" ht="14.25" customHeight="1" thickBot="1">
      <c r="A61" s="199" t="s">
        <v>71</v>
      </c>
      <c r="B61" s="67"/>
      <c r="C61" s="68"/>
      <c r="D61" s="120"/>
      <c r="E61" s="64"/>
      <c r="G61" s="77"/>
      <c r="H61" s="65"/>
      <c r="I61" s="61"/>
      <c r="K61" s="85"/>
      <c r="M61" s="62"/>
      <c r="N61" s="62"/>
      <c r="O61" s="59"/>
      <c r="P61" s="230"/>
      <c r="Q61" s="231"/>
      <c r="R61" s="231"/>
      <c r="S61" s="232"/>
      <c r="T61" s="59"/>
      <c r="U61" s="59"/>
      <c r="V61" s="59"/>
      <c r="W61"/>
      <c r="X61" s="171"/>
      <c r="Y61" s="88"/>
      <c r="AA61" s="131"/>
      <c r="AF61" s="127"/>
      <c r="AG61" s="128"/>
      <c r="AH61" s="218" t="s">
        <v>64</v>
      </c>
    </row>
    <row r="62" spans="1:34" ht="14.25" customHeight="1" thickBot="1">
      <c r="A62" s="200"/>
      <c r="D62" s="117" t="s">
        <v>39</v>
      </c>
      <c r="E62" s="1"/>
      <c r="G62" s="77"/>
      <c r="H62" s="120"/>
      <c r="I62" s="61"/>
      <c r="J62" s="65">
        <v>7</v>
      </c>
      <c r="K62" s="85"/>
      <c r="M62" s="62"/>
      <c r="N62" s="62"/>
      <c r="O62" s="59"/>
      <c r="P62" s="59"/>
      <c r="Q62" s="59"/>
      <c r="R62" s="59"/>
      <c r="S62" s="59"/>
      <c r="T62" s="59"/>
      <c r="U62" s="59"/>
      <c r="V62" s="59"/>
      <c r="W62"/>
      <c r="X62" s="171"/>
      <c r="Y62" s="88">
        <v>11</v>
      </c>
      <c r="Z62" s="155"/>
      <c r="AA62" s="126"/>
      <c r="AE62" s="64">
        <v>11</v>
      </c>
      <c r="AH62" s="220"/>
    </row>
    <row r="63" spans="2:28" ht="14.25" customHeight="1" thickTop="1">
      <c r="B63"/>
      <c r="H63" s="135"/>
      <c r="I63" s="157"/>
      <c r="K63" s="85"/>
      <c r="M63" s="62"/>
      <c r="N63" s="62"/>
      <c r="O63" s="59"/>
      <c r="P63" s="59"/>
      <c r="Q63" s="59"/>
      <c r="R63" s="59"/>
      <c r="S63" s="59"/>
      <c r="T63" s="59"/>
      <c r="U63" s="59"/>
      <c r="V63" s="59"/>
      <c r="W63"/>
      <c r="X63" s="171"/>
      <c r="Y63" s="159"/>
      <c r="AB63" s="78"/>
    </row>
    <row r="64" spans="1:34" ht="14.25" customHeight="1">
      <c r="A64" s="75" t="s">
        <v>103</v>
      </c>
      <c r="B64"/>
      <c r="H64" s="132"/>
      <c r="I64" s="85"/>
      <c r="K64" s="85"/>
      <c r="M64" s="62"/>
      <c r="N64" s="62"/>
      <c r="O64" s="59"/>
      <c r="P64" s="59"/>
      <c r="Q64" s="59"/>
      <c r="R64" s="59"/>
      <c r="S64" s="59"/>
      <c r="T64" s="59"/>
      <c r="U64" s="59"/>
      <c r="V64" s="59"/>
      <c r="W64"/>
      <c r="X64" s="171"/>
      <c r="Y64" s="159"/>
      <c r="AB64" s="78"/>
      <c r="AH64" s="66" t="s">
        <v>113</v>
      </c>
    </row>
    <row r="65" spans="1:34" ht="14.25" customHeight="1">
      <c r="A65" s="199" t="s">
        <v>21</v>
      </c>
      <c r="B65" s="67"/>
      <c r="C65" s="68"/>
      <c r="D65" s="84"/>
      <c r="F65" s="65">
        <v>8</v>
      </c>
      <c r="H65" s="132"/>
      <c r="I65" s="85"/>
      <c r="K65" s="85"/>
      <c r="M65" s="62"/>
      <c r="N65" s="62"/>
      <c r="O65" s="59"/>
      <c r="P65" s="59"/>
      <c r="Q65" s="59"/>
      <c r="R65" s="59"/>
      <c r="S65" s="59"/>
      <c r="T65" s="59"/>
      <c r="U65" s="59"/>
      <c r="V65" s="59"/>
      <c r="W65"/>
      <c r="X65" s="171"/>
      <c r="Y65" s="159"/>
      <c r="AB65" s="78"/>
      <c r="AC65" s="63">
        <v>8</v>
      </c>
      <c r="AH65" s="218" t="s">
        <v>33</v>
      </c>
    </row>
    <row r="66" spans="1:34" ht="14.25" customHeight="1">
      <c r="A66" s="200"/>
      <c r="E66" s="69"/>
      <c r="F66" s="76"/>
      <c r="H66" s="132"/>
      <c r="I66" s="85"/>
      <c r="K66" s="85"/>
      <c r="M66" s="62"/>
      <c r="N66" s="62"/>
      <c r="O66" s="59"/>
      <c r="P66" s="59"/>
      <c r="Q66" s="59"/>
      <c r="R66" s="59"/>
      <c r="S66" s="59"/>
      <c r="T66" s="59"/>
      <c r="U66" s="59"/>
      <c r="V66" s="59"/>
      <c r="W66"/>
      <c r="X66" s="171"/>
      <c r="Y66" s="159"/>
      <c r="AB66" s="78"/>
      <c r="AD66" s="71"/>
      <c r="AE66" s="72"/>
      <c r="AF66" s="73"/>
      <c r="AG66" s="74"/>
      <c r="AH66" s="220"/>
    </row>
    <row r="67" spans="2:30" ht="14.25" customHeight="1">
      <c r="B67"/>
      <c r="F67" s="76"/>
      <c r="H67" s="132"/>
      <c r="I67" s="85"/>
      <c r="K67" s="85"/>
      <c r="M67" s="62"/>
      <c r="N67" s="62"/>
      <c r="O67" s="59"/>
      <c r="P67" s="59"/>
      <c r="Q67" s="59"/>
      <c r="R67" s="59"/>
      <c r="S67" s="59"/>
      <c r="T67" s="59"/>
      <c r="U67" s="59"/>
      <c r="V67" s="59"/>
      <c r="W67"/>
      <c r="X67" s="171"/>
      <c r="Y67" s="159"/>
      <c r="AB67" s="78"/>
      <c r="AD67" s="76"/>
    </row>
    <row r="68" spans="1:34" ht="14.25" customHeight="1" thickBot="1">
      <c r="A68" s="75" t="s">
        <v>104</v>
      </c>
      <c r="F68" s="120"/>
      <c r="H68" s="132"/>
      <c r="I68" s="85"/>
      <c r="K68" s="85"/>
      <c r="M68" s="62"/>
      <c r="N68" s="62"/>
      <c r="O68" s="59"/>
      <c r="P68" s="59"/>
      <c r="Q68" s="59"/>
      <c r="R68" s="59"/>
      <c r="S68" s="59"/>
      <c r="T68" s="59"/>
      <c r="U68" s="59"/>
      <c r="V68" s="59"/>
      <c r="W68"/>
      <c r="X68" s="171"/>
      <c r="Y68" s="159"/>
      <c r="AB68" s="78"/>
      <c r="AC68" s="129"/>
      <c r="AD68" s="76"/>
      <c r="AH68" s="66" t="s">
        <v>164</v>
      </c>
    </row>
    <row r="69" spans="1:34" ht="14.25" customHeight="1" thickBot="1" thickTop="1">
      <c r="A69" s="199" t="s">
        <v>141</v>
      </c>
      <c r="B69" s="70"/>
      <c r="D69" s="117">
        <v>10</v>
      </c>
      <c r="E69" s="1"/>
      <c r="F69" s="135"/>
      <c r="G69" s="108"/>
      <c r="H69" s="65">
        <v>9</v>
      </c>
      <c r="I69" s="85"/>
      <c r="K69" s="85"/>
      <c r="M69" s="62"/>
      <c r="N69" s="62"/>
      <c r="O69" s="59"/>
      <c r="P69" s="59"/>
      <c r="Q69" s="59"/>
      <c r="R69" s="59"/>
      <c r="S69" s="59"/>
      <c r="T69" s="59"/>
      <c r="U69" s="59"/>
      <c r="V69" s="59"/>
      <c r="W69"/>
      <c r="X69" s="171"/>
      <c r="Y69" s="159"/>
      <c r="AA69" s="64" t="s">
        <v>55</v>
      </c>
      <c r="AB69" s="136"/>
      <c r="AC69" s="140"/>
      <c r="AE69" s="64">
        <v>7</v>
      </c>
      <c r="AH69" s="218" t="s">
        <v>70</v>
      </c>
    </row>
    <row r="70" spans="1:34" ht="14.25" customHeight="1" thickTop="1">
      <c r="A70" s="200"/>
      <c r="B70" s="108"/>
      <c r="C70" s="109"/>
      <c r="D70" s="117"/>
      <c r="E70" s="1"/>
      <c r="F70" s="132"/>
      <c r="H70" s="65"/>
      <c r="I70" s="85"/>
      <c r="K70" s="85"/>
      <c r="M70" s="62"/>
      <c r="N70" s="62"/>
      <c r="O70" s="59"/>
      <c r="P70" s="59"/>
      <c r="Q70" s="59"/>
      <c r="R70" s="59"/>
      <c r="S70" s="59"/>
      <c r="T70" s="59"/>
      <c r="U70" s="59"/>
      <c r="V70" s="59"/>
      <c r="W70"/>
      <c r="X70" s="171"/>
      <c r="Y70" s="159"/>
      <c r="AC70" s="141"/>
      <c r="AF70" s="79"/>
      <c r="AG70" s="80"/>
      <c r="AH70" s="220"/>
    </row>
    <row r="71" spans="1:34" ht="14.25" customHeight="1" thickBot="1">
      <c r="A71"/>
      <c r="C71" s="110"/>
      <c r="D71" s="119"/>
      <c r="E71" s="149"/>
      <c r="F71" s="132"/>
      <c r="H71" s="65"/>
      <c r="I71" s="85"/>
      <c r="K71" s="85"/>
      <c r="M71" s="62"/>
      <c r="N71" s="62"/>
      <c r="O71" s="59"/>
      <c r="P71" s="59"/>
      <c r="Q71" s="59"/>
      <c r="R71" s="59"/>
      <c r="S71" s="59"/>
      <c r="T71" s="59"/>
      <c r="U71" s="59"/>
      <c r="V71" s="59"/>
      <c r="W71"/>
      <c r="X71" s="171"/>
      <c r="Y71" s="159"/>
      <c r="AC71" s="141"/>
      <c r="AE71" s="129"/>
      <c r="AF71" s="81"/>
      <c r="AH71" s="86"/>
    </row>
    <row r="72" spans="1:34" ht="14.25" customHeight="1" thickTop="1">
      <c r="A72" s="75" t="s">
        <v>105</v>
      </c>
      <c r="D72" s="120"/>
      <c r="E72" s="82"/>
      <c r="F72" s="65">
        <v>9</v>
      </c>
      <c r="H72" s="65"/>
      <c r="I72" s="85"/>
      <c r="K72" s="85"/>
      <c r="M72" s="62"/>
      <c r="N72" s="62"/>
      <c r="O72" s="59"/>
      <c r="P72" s="59"/>
      <c r="Q72" s="59"/>
      <c r="R72" s="59"/>
      <c r="S72" s="59"/>
      <c r="T72" s="59"/>
      <c r="U72" s="59"/>
      <c r="V72" s="59"/>
      <c r="W72"/>
      <c r="X72" s="171"/>
      <c r="Y72" s="159"/>
      <c r="AC72" s="63">
        <v>9</v>
      </c>
      <c r="AD72" s="123"/>
      <c r="AE72" s="130"/>
      <c r="AF72" s="124"/>
      <c r="AH72" s="66" t="s">
        <v>152</v>
      </c>
    </row>
    <row r="73" spans="1:34" ht="14.25" customHeight="1" thickBot="1">
      <c r="A73" s="199" t="s">
        <v>75</v>
      </c>
      <c r="B73" s="67"/>
      <c r="C73" s="68"/>
      <c r="D73" s="120"/>
      <c r="E73" s="64"/>
      <c r="H73" s="65"/>
      <c r="I73" s="85"/>
      <c r="K73" s="85"/>
      <c r="M73" s="62"/>
      <c r="N73" s="62"/>
      <c r="O73" s="59"/>
      <c r="P73" s="59"/>
      <c r="Q73" s="59"/>
      <c r="R73" s="59"/>
      <c r="S73" s="59"/>
      <c r="T73" s="59"/>
      <c r="U73" s="59"/>
      <c r="V73" s="59"/>
      <c r="W73"/>
      <c r="X73" s="171"/>
      <c r="Y73" s="159"/>
      <c r="AF73" s="127"/>
      <c r="AG73" s="128"/>
      <c r="AH73" s="218" t="s">
        <v>34</v>
      </c>
    </row>
    <row r="74" spans="1:34" ht="14.25" customHeight="1" thickBot="1" thickTop="1">
      <c r="A74" s="200"/>
      <c r="D74" s="117">
        <v>5</v>
      </c>
      <c r="E74" s="1"/>
      <c r="H74" s="65"/>
      <c r="I74" s="85"/>
      <c r="J74" s="120"/>
      <c r="K74" s="85"/>
      <c r="M74" s="62"/>
      <c r="N74" s="62"/>
      <c r="O74" s="59"/>
      <c r="P74" s="59"/>
      <c r="Q74" s="59"/>
      <c r="R74" s="59"/>
      <c r="S74" s="59"/>
      <c r="T74" s="59"/>
      <c r="U74" s="59"/>
      <c r="V74" s="59"/>
      <c r="W74"/>
      <c r="X74" s="172"/>
      <c r="Y74" s="126"/>
      <c r="AE74" s="64">
        <v>8</v>
      </c>
      <c r="AH74" s="220"/>
    </row>
    <row r="75" spans="1:34" ht="14.25" customHeight="1" thickTop="1">
      <c r="A75"/>
      <c r="B75"/>
      <c r="H75" s="65"/>
      <c r="I75" s="61"/>
      <c r="J75" s="135"/>
      <c r="K75" s="160"/>
      <c r="L75" s="1" t="s">
        <v>59</v>
      </c>
      <c r="M75" s="62"/>
      <c r="N75" s="62"/>
      <c r="O75" s="59"/>
      <c r="P75" s="59"/>
      <c r="Q75" s="59"/>
      <c r="R75" s="59"/>
      <c r="S75" s="59"/>
      <c r="T75" s="59"/>
      <c r="U75" s="59"/>
      <c r="V75" s="59"/>
      <c r="W75" t="s">
        <v>58</v>
      </c>
      <c r="X75"/>
      <c r="Y75"/>
      <c r="Z75" s="81"/>
      <c r="AH75" s="86"/>
    </row>
    <row r="76" spans="1:34" ht="14.25" customHeight="1">
      <c r="A76" s="60" t="s">
        <v>106</v>
      </c>
      <c r="B76" s="58"/>
      <c r="C76" s="58"/>
      <c r="D76" s="116"/>
      <c r="E76" s="58"/>
      <c r="F76" s="116"/>
      <c r="G76" s="58"/>
      <c r="H76" s="116"/>
      <c r="I76" s="61"/>
      <c r="J76" s="132"/>
      <c r="M76" s="62"/>
      <c r="N76" s="62"/>
      <c r="O76" s="59"/>
      <c r="P76" s="59"/>
      <c r="Q76" s="59"/>
      <c r="R76" s="59"/>
      <c r="S76" s="59"/>
      <c r="T76" s="59"/>
      <c r="U76" s="59"/>
      <c r="V76" s="59"/>
      <c r="W76"/>
      <c r="X76"/>
      <c r="Y76"/>
      <c r="Z76" s="81"/>
      <c r="AH76" s="66" t="s">
        <v>107</v>
      </c>
    </row>
    <row r="77" spans="1:34" ht="14.25" customHeight="1" thickBot="1">
      <c r="A77" s="199" t="s">
        <v>146</v>
      </c>
      <c r="B77" s="70"/>
      <c r="F77" s="65">
        <v>8</v>
      </c>
      <c r="H77" s="65"/>
      <c r="I77" s="61"/>
      <c r="J77" s="132"/>
      <c r="M77" s="62"/>
      <c r="N77" s="62"/>
      <c r="O77" s="59"/>
      <c r="P77" s="59"/>
      <c r="Q77" s="59"/>
      <c r="R77" s="59"/>
      <c r="S77" s="59"/>
      <c r="T77" s="59"/>
      <c r="U77" s="59"/>
      <c r="V77" s="59"/>
      <c r="W77"/>
      <c r="X77"/>
      <c r="Y77"/>
      <c r="Z77" s="81"/>
      <c r="AC77" s="63">
        <v>4</v>
      </c>
      <c r="AH77" s="218" t="s">
        <v>35</v>
      </c>
    </row>
    <row r="78" spans="1:34" ht="14.25" customHeight="1" thickTop="1">
      <c r="A78" s="201"/>
      <c r="B78" s="108"/>
      <c r="C78" s="108"/>
      <c r="D78" s="123"/>
      <c r="E78" s="145"/>
      <c r="H78" s="65"/>
      <c r="I78" s="61"/>
      <c r="J78" s="132"/>
      <c r="M78" s="62"/>
      <c r="N78" s="62"/>
      <c r="O78" s="59"/>
      <c r="P78" s="59"/>
      <c r="Q78" s="59"/>
      <c r="R78" s="59"/>
      <c r="S78" s="59"/>
      <c r="T78" s="59"/>
      <c r="U78" s="59"/>
      <c r="V78" s="59"/>
      <c r="W78"/>
      <c r="X78"/>
      <c r="Y78"/>
      <c r="Z78" s="81"/>
      <c r="AD78" s="71"/>
      <c r="AE78" s="72"/>
      <c r="AF78" s="73"/>
      <c r="AG78" s="74"/>
      <c r="AH78" s="219"/>
    </row>
    <row r="79" spans="2:30" ht="14.25" customHeight="1">
      <c r="B79" s="88"/>
      <c r="E79" s="146"/>
      <c r="H79" s="65"/>
      <c r="I79" s="61"/>
      <c r="J79" s="132"/>
      <c r="M79" s="62"/>
      <c r="N79" s="62"/>
      <c r="O79" s="59"/>
      <c r="P79" s="59"/>
      <c r="Q79" s="59"/>
      <c r="R79" s="59"/>
      <c r="S79" s="59"/>
      <c r="T79" s="59"/>
      <c r="U79" s="59"/>
      <c r="V79" s="59"/>
      <c r="W79"/>
      <c r="X79"/>
      <c r="Y79"/>
      <c r="Z79" s="81"/>
      <c r="AD79" s="76"/>
    </row>
    <row r="80" spans="1:34" ht="14.25" customHeight="1" thickBot="1">
      <c r="A80" s="75" t="s">
        <v>108</v>
      </c>
      <c r="E80" s="146"/>
      <c r="F80" s="119"/>
      <c r="G80" s="147"/>
      <c r="H80" s="65" t="s">
        <v>43</v>
      </c>
      <c r="I80" s="61"/>
      <c r="J80" s="132"/>
      <c r="M80" s="62"/>
      <c r="N80" s="62"/>
      <c r="O80" s="59"/>
      <c r="P80" s="59"/>
      <c r="Q80" s="59"/>
      <c r="R80" s="59"/>
      <c r="S80" s="59"/>
      <c r="T80" s="59"/>
      <c r="U80" s="59"/>
      <c r="V80" s="59"/>
      <c r="W80"/>
      <c r="X80"/>
      <c r="Y80"/>
      <c r="Z80" s="81"/>
      <c r="AA80" s="64" t="s">
        <v>52</v>
      </c>
      <c r="AC80" s="129"/>
      <c r="AD80" s="76"/>
      <c r="AH80" s="66" t="s">
        <v>168</v>
      </c>
    </row>
    <row r="81" spans="1:34" ht="14.25" customHeight="1" thickBot="1" thickTop="1">
      <c r="A81" s="199" t="s">
        <v>149</v>
      </c>
      <c r="B81" s="70"/>
      <c r="D81" s="117">
        <v>10</v>
      </c>
      <c r="E81" s="1"/>
      <c r="F81" s="76"/>
      <c r="G81" s="77"/>
      <c r="H81" s="65"/>
      <c r="I81" s="61"/>
      <c r="J81" s="132"/>
      <c r="M81" s="62"/>
      <c r="N81" s="62"/>
      <c r="O81" s="59"/>
      <c r="P81" s="59"/>
      <c r="Q81" s="59"/>
      <c r="R81" s="59"/>
      <c r="S81" s="59"/>
      <c r="T81" s="59"/>
      <c r="U81" s="59"/>
      <c r="V81" s="59"/>
      <c r="W81"/>
      <c r="X81"/>
      <c r="Y81"/>
      <c r="Z81" s="81"/>
      <c r="AB81" s="143"/>
      <c r="AC81" s="140"/>
      <c r="AE81" s="64">
        <v>4</v>
      </c>
      <c r="AH81" s="218" t="s">
        <v>36</v>
      </c>
    </row>
    <row r="82" spans="1:34" ht="14.25" customHeight="1" thickTop="1">
      <c r="A82" s="200"/>
      <c r="B82" s="108"/>
      <c r="C82" s="109"/>
      <c r="D82" s="118"/>
      <c r="E82" s="77"/>
      <c r="F82" s="76"/>
      <c r="G82" s="77"/>
      <c r="H82" s="65"/>
      <c r="I82" s="61"/>
      <c r="J82" s="132"/>
      <c r="M82" s="62"/>
      <c r="N82" s="62"/>
      <c r="O82" s="59"/>
      <c r="P82" s="59"/>
      <c r="Q82" s="59"/>
      <c r="R82" s="59"/>
      <c r="S82" s="59"/>
      <c r="T82" s="59"/>
      <c r="U82" s="59"/>
      <c r="V82" s="59"/>
      <c r="W82"/>
      <c r="X82"/>
      <c r="Y82"/>
      <c r="Z82" s="81"/>
      <c r="AB82" s="78"/>
      <c r="AC82" s="141"/>
      <c r="AF82" s="79"/>
      <c r="AG82" s="80"/>
      <c r="AH82" s="220"/>
    </row>
    <row r="83" spans="3:32" ht="14.25" customHeight="1" thickBot="1">
      <c r="C83" s="110"/>
      <c r="D83" s="119"/>
      <c r="E83" s="112"/>
      <c r="F83" s="76"/>
      <c r="G83" s="77"/>
      <c r="H83" s="65"/>
      <c r="I83" s="61"/>
      <c r="J83" s="132"/>
      <c r="M83" s="62"/>
      <c r="N83" s="62"/>
      <c r="O83" s="59"/>
      <c r="P83" s="59"/>
      <c r="Q83" s="59"/>
      <c r="R83" s="59"/>
      <c r="S83" s="59"/>
      <c r="T83" s="59"/>
      <c r="U83" s="59"/>
      <c r="V83" s="59"/>
      <c r="W83"/>
      <c r="X83"/>
      <c r="Y83"/>
      <c r="Z83" s="81"/>
      <c r="AB83" s="78"/>
      <c r="AC83" s="141"/>
      <c r="AE83" s="129"/>
      <c r="AF83" s="81"/>
    </row>
    <row r="84" spans="1:34" ht="14.25" customHeight="1" thickTop="1">
      <c r="A84" s="75" t="s">
        <v>109</v>
      </c>
      <c r="D84" s="120"/>
      <c r="E84" s="82"/>
      <c r="F84" s="65">
        <v>6</v>
      </c>
      <c r="G84" s="77"/>
      <c r="H84" s="65"/>
      <c r="I84" s="61"/>
      <c r="J84" s="132"/>
      <c r="M84" s="62"/>
      <c r="N84" s="62"/>
      <c r="O84" s="59"/>
      <c r="P84" s="59"/>
      <c r="Q84" s="59"/>
      <c r="R84" s="59"/>
      <c r="S84" s="59"/>
      <c r="T84" s="59"/>
      <c r="U84" s="59"/>
      <c r="V84" s="59"/>
      <c r="W84"/>
      <c r="X84"/>
      <c r="Y84"/>
      <c r="Z84" s="81"/>
      <c r="AB84" s="78"/>
      <c r="AC84" s="63">
        <v>9</v>
      </c>
      <c r="AD84" s="123"/>
      <c r="AE84" s="130"/>
      <c r="AF84" s="124"/>
      <c r="AH84" s="66" t="s">
        <v>169</v>
      </c>
    </row>
    <row r="85" spans="1:34" ht="14.25" customHeight="1" thickBot="1">
      <c r="A85" s="199" t="s">
        <v>22</v>
      </c>
      <c r="B85" s="67"/>
      <c r="C85" s="68"/>
      <c r="D85" s="120"/>
      <c r="E85" s="64"/>
      <c r="G85" s="77"/>
      <c r="H85" s="65"/>
      <c r="I85" s="61"/>
      <c r="J85" s="132"/>
      <c r="M85" s="62"/>
      <c r="N85" s="62"/>
      <c r="O85" s="59"/>
      <c r="P85" s="59"/>
      <c r="Q85" s="59"/>
      <c r="R85" s="59"/>
      <c r="S85" s="59"/>
      <c r="T85" s="59"/>
      <c r="U85" s="59"/>
      <c r="V85" s="59"/>
      <c r="W85"/>
      <c r="X85"/>
      <c r="Y85"/>
      <c r="Z85" s="81"/>
      <c r="AB85" s="78"/>
      <c r="AE85" s="131"/>
      <c r="AF85" s="127"/>
      <c r="AG85" s="128"/>
      <c r="AH85" s="218" t="s">
        <v>12</v>
      </c>
    </row>
    <row r="86" spans="1:34" ht="14.25" customHeight="1" thickBot="1" thickTop="1">
      <c r="A86" s="200"/>
      <c r="D86" s="117">
        <v>9</v>
      </c>
      <c r="E86" s="1"/>
      <c r="G86" s="77"/>
      <c r="H86" s="120"/>
      <c r="I86" s="61"/>
      <c r="J86" s="132"/>
      <c r="M86" s="62"/>
      <c r="N86" s="62"/>
      <c r="O86" s="59"/>
      <c r="P86" s="59"/>
      <c r="Q86" s="59"/>
      <c r="R86" s="59"/>
      <c r="S86" s="59"/>
      <c r="T86" s="59"/>
      <c r="U86" s="59"/>
      <c r="V86" s="59"/>
      <c r="W86"/>
      <c r="X86"/>
      <c r="Y86"/>
      <c r="Z86" s="81"/>
      <c r="AA86" s="129"/>
      <c r="AB86" s="78"/>
      <c r="AE86" s="64">
        <v>11</v>
      </c>
      <c r="AH86" s="220"/>
    </row>
    <row r="87" spans="2:27" ht="14.25" customHeight="1" thickTop="1">
      <c r="B87"/>
      <c r="H87" s="135"/>
      <c r="I87" s="160"/>
      <c r="J87" s="65">
        <v>11</v>
      </c>
      <c r="M87" s="62"/>
      <c r="N87" s="62"/>
      <c r="O87" s="59"/>
      <c r="P87" s="59"/>
      <c r="Q87" s="59"/>
      <c r="R87" s="59"/>
      <c r="S87" s="59"/>
      <c r="T87" s="59"/>
      <c r="U87" s="59"/>
      <c r="V87" s="59"/>
      <c r="W87"/>
      <c r="X87"/>
      <c r="Y87">
        <v>2</v>
      </c>
      <c r="Z87" s="137"/>
      <c r="AA87" s="130"/>
    </row>
    <row r="88" spans="1:34" ht="14.25" customHeight="1">
      <c r="A88" s="75" t="s">
        <v>151</v>
      </c>
      <c r="B88"/>
      <c r="H88" s="132"/>
      <c r="I88" s="61"/>
      <c r="M88" s="62"/>
      <c r="N88" s="62"/>
      <c r="O88" s="59"/>
      <c r="P88" s="59"/>
      <c r="Q88" s="59"/>
      <c r="R88" s="59"/>
      <c r="S88" s="59"/>
      <c r="T88" s="59"/>
      <c r="U88" s="59"/>
      <c r="V88" s="59"/>
      <c r="W88"/>
      <c r="X88"/>
      <c r="Y88"/>
      <c r="AA88" s="131"/>
      <c r="AH88" s="66" t="s">
        <v>110</v>
      </c>
    </row>
    <row r="89" spans="1:34" ht="14.25" customHeight="1" thickBot="1">
      <c r="A89" s="199" t="s">
        <v>61</v>
      </c>
      <c r="B89" s="70"/>
      <c r="F89" s="65" t="s">
        <v>48</v>
      </c>
      <c r="H89" s="132"/>
      <c r="I89" s="61"/>
      <c r="M89" s="62"/>
      <c r="N89" s="62"/>
      <c r="O89" s="59"/>
      <c r="P89" s="59"/>
      <c r="Q89" s="59"/>
      <c r="R89" s="59"/>
      <c r="S89" s="59"/>
      <c r="T89" s="59"/>
      <c r="U89" s="59"/>
      <c r="V89" s="59"/>
      <c r="W89"/>
      <c r="X89"/>
      <c r="Y89"/>
      <c r="AA89" s="131"/>
      <c r="AC89" s="63">
        <v>8</v>
      </c>
      <c r="AH89" s="222" t="s">
        <v>68</v>
      </c>
    </row>
    <row r="90" spans="1:34" ht="14.25" customHeight="1" thickTop="1">
      <c r="A90" s="200"/>
      <c r="B90" s="108"/>
      <c r="C90" s="108"/>
      <c r="D90" s="123"/>
      <c r="E90" s="145"/>
      <c r="H90" s="132"/>
      <c r="I90" s="61"/>
      <c r="M90" s="62"/>
      <c r="N90" s="62"/>
      <c r="O90" s="59"/>
      <c r="P90" s="59"/>
      <c r="Q90" s="59"/>
      <c r="R90" s="59"/>
      <c r="S90" s="59"/>
      <c r="T90" s="59"/>
      <c r="U90" s="59"/>
      <c r="V90" s="59"/>
      <c r="W90"/>
      <c r="X90"/>
      <c r="Y90"/>
      <c r="AA90" s="131"/>
      <c r="AD90" s="135"/>
      <c r="AE90" s="136"/>
      <c r="AF90" s="137"/>
      <c r="AG90" s="138"/>
      <c r="AH90" s="223"/>
    </row>
    <row r="91" spans="2:30" ht="14.25" customHeight="1">
      <c r="B91" s="88"/>
      <c r="E91" s="146"/>
      <c r="H91" s="132"/>
      <c r="I91" s="61"/>
      <c r="M91" s="62"/>
      <c r="N91" s="62"/>
      <c r="O91" s="59"/>
      <c r="P91" s="59"/>
      <c r="Q91" s="59"/>
      <c r="R91" s="59"/>
      <c r="S91" s="59"/>
      <c r="T91" s="59"/>
      <c r="U91" s="59"/>
      <c r="V91" s="59"/>
      <c r="W91"/>
      <c r="X91"/>
      <c r="Y91"/>
      <c r="AA91" s="131"/>
      <c r="AD91" s="132"/>
    </row>
    <row r="92" spans="1:34" ht="14.25" customHeight="1" thickBot="1">
      <c r="A92" s="75" t="s">
        <v>111</v>
      </c>
      <c r="E92" s="146"/>
      <c r="F92" s="119"/>
      <c r="G92" s="147"/>
      <c r="H92" s="132"/>
      <c r="I92" s="61"/>
      <c r="M92" s="62"/>
      <c r="N92" s="62"/>
      <c r="O92" s="59"/>
      <c r="P92" s="59"/>
      <c r="Q92" s="59"/>
      <c r="R92" s="59"/>
      <c r="S92" s="59"/>
      <c r="T92" s="59"/>
      <c r="U92" s="59"/>
      <c r="V92" s="59"/>
      <c r="W92"/>
      <c r="X92"/>
      <c r="Y92"/>
      <c r="AA92" s="131"/>
      <c r="AB92" s="139"/>
      <c r="AC92" s="126"/>
      <c r="AD92" s="132"/>
      <c r="AH92" s="66" t="s">
        <v>112</v>
      </c>
    </row>
    <row r="93" spans="1:34" ht="14.25" customHeight="1" thickBot="1" thickTop="1">
      <c r="A93" s="199" t="s">
        <v>24</v>
      </c>
      <c r="B93" s="67"/>
      <c r="C93" s="68"/>
      <c r="D93" s="117" t="s">
        <v>42</v>
      </c>
      <c r="E93" s="1"/>
      <c r="F93" s="76"/>
      <c r="H93" s="65" t="s">
        <v>57</v>
      </c>
      <c r="I93" s="61"/>
      <c r="M93" s="62"/>
      <c r="N93" s="62"/>
      <c r="O93" s="59"/>
      <c r="P93" s="59"/>
      <c r="Q93" s="59"/>
      <c r="R93" s="59"/>
      <c r="S93" s="59"/>
      <c r="T93" s="59"/>
      <c r="U93" s="59"/>
      <c r="V93" s="59"/>
      <c r="W93"/>
      <c r="X93"/>
      <c r="Y93"/>
      <c r="AA93" s="64" t="s">
        <v>56</v>
      </c>
      <c r="AD93" s="76"/>
      <c r="AE93" s="64">
        <v>10</v>
      </c>
      <c r="AH93" s="218" t="s">
        <v>148</v>
      </c>
    </row>
    <row r="94" spans="1:34" ht="14.25" customHeight="1" thickTop="1">
      <c r="A94" s="200"/>
      <c r="D94" s="120"/>
      <c r="E94" s="1"/>
      <c r="F94" s="76"/>
      <c r="H94" s="65"/>
      <c r="I94" s="61"/>
      <c r="M94" s="62"/>
      <c r="N94" s="62"/>
      <c r="O94" s="59"/>
      <c r="P94" s="59"/>
      <c r="Q94" s="59"/>
      <c r="R94" s="59"/>
      <c r="S94" s="59"/>
      <c r="T94" s="59"/>
      <c r="U94" s="59"/>
      <c r="V94" s="59"/>
      <c r="W94"/>
      <c r="X94"/>
      <c r="Y94"/>
      <c r="AD94" s="76"/>
      <c r="AF94" s="122"/>
      <c r="AG94" s="123"/>
      <c r="AH94" s="220"/>
    </row>
    <row r="95" spans="1:34" ht="14.25" customHeight="1" thickBot="1">
      <c r="A95"/>
      <c r="D95" s="142"/>
      <c r="E95" s="112"/>
      <c r="F95" s="76"/>
      <c r="H95" s="65"/>
      <c r="I95" s="61"/>
      <c r="M95" s="62"/>
      <c r="N95" s="62"/>
      <c r="O95" s="59"/>
      <c r="P95" s="59"/>
      <c r="Q95" s="59"/>
      <c r="R95" s="59"/>
      <c r="S95" s="59"/>
      <c r="T95" s="59"/>
      <c r="U95" s="59"/>
      <c r="V95" s="59"/>
      <c r="W95"/>
      <c r="X95"/>
      <c r="Y95"/>
      <c r="AD95" s="125"/>
      <c r="AE95" s="126"/>
      <c r="AF95" s="124"/>
      <c r="AH95" s="86"/>
    </row>
    <row r="96" spans="1:34" ht="14.25" customHeight="1" thickTop="1">
      <c r="A96" s="75" t="s">
        <v>0</v>
      </c>
      <c r="C96" s="110"/>
      <c r="D96" s="117"/>
      <c r="E96" s="82"/>
      <c r="F96" s="65" t="s">
        <v>49</v>
      </c>
      <c r="H96" s="65"/>
      <c r="I96" s="61"/>
      <c r="M96" s="62"/>
      <c r="N96" s="62"/>
      <c r="O96" s="59"/>
      <c r="P96" s="59"/>
      <c r="Q96" s="59"/>
      <c r="R96" s="59"/>
      <c r="S96" s="59"/>
      <c r="T96" s="59"/>
      <c r="U96" s="59"/>
      <c r="V96" s="59"/>
      <c r="W96"/>
      <c r="X96"/>
      <c r="Y96"/>
      <c r="AC96" s="63">
        <v>6</v>
      </c>
      <c r="AF96" s="81"/>
      <c r="AH96" s="66" t="s">
        <v>155</v>
      </c>
    </row>
    <row r="97" spans="1:34" ht="14.25" customHeight="1" thickBot="1">
      <c r="A97" s="199" t="s">
        <v>144</v>
      </c>
      <c r="B97" s="113"/>
      <c r="C97" s="114"/>
      <c r="D97" s="117"/>
      <c r="E97" s="64"/>
      <c r="H97" s="65"/>
      <c r="I97" s="61"/>
      <c r="M97" s="62"/>
      <c r="N97" s="62"/>
      <c r="O97" s="59"/>
      <c r="P97" s="59"/>
      <c r="Q97" s="59"/>
      <c r="R97" s="59"/>
      <c r="S97" s="59"/>
      <c r="T97" s="59"/>
      <c r="U97" s="59"/>
      <c r="V97" s="59"/>
      <c r="W97"/>
      <c r="X97"/>
      <c r="Y97"/>
      <c r="AF97" s="83"/>
      <c r="AG97" s="84"/>
      <c r="AH97" s="218" t="s">
        <v>37</v>
      </c>
    </row>
    <row r="98" spans="1:34" ht="14.25" customHeight="1" thickTop="1">
      <c r="A98" s="200"/>
      <c r="D98" s="117" t="s">
        <v>41</v>
      </c>
      <c r="E98" s="1"/>
      <c r="H98" s="65"/>
      <c r="I98" s="61"/>
      <c r="M98" s="62"/>
      <c r="N98" s="62"/>
      <c r="O98" s="59"/>
      <c r="P98" s="59"/>
      <c r="Q98" s="59"/>
      <c r="R98" s="59"/>
      <c r="S98" s="59"/>
      <c r="T98" s="59"/>
      <c r="U98" s="59"/>
      <c r="V98" s="59"/>
      <c r="W98"/>
      <c r="X98"/>
      <c r="Y98"/>
      <c r="AE98" s="64">
        <v>5</v>
      </c>
      <c r="AH98" s="220"/>
    </row>
    <row r="99" spans="1:34" ht="14.25" customHeight="1">
      <c r="A99"/>
      <c r="B99"/>
      <c r="H99" s="65"/>
      <c r="I99" s="61"/>
      <c r="M99" s="62"/>
      <c r="N99" s="62"/>
      <c r="O99" s="59"/>
      <c r="P99" s="59"/>
      <c r="Q99" s="59"/>
      <c r="R99" s="59"/>
      <c r="S99" s="59"/>
      <c r="T99" s="59"/>
      <c r="U99" s="59"/>
      <c r="V99" s="59"/>
      <c r="W99"/>
      <c r="X99"/>
      <c r="Y99"/>
      <c r="AH99" s="86"/>
    </row>
  </sheetData>
  <mergeCells count="68">
    <mergeCell ref="P60:S61"/>
    <mergeCell ref="T58:U59"/>
    <mergeCell ref="N58:O59"/>
    <mergeCell ref="M56:O57"/>
    <mergeCell ref="T56:W57"/>
    <mergeCell ref="P54:S55"/>
    <mergeCell ref="P56:S57"/>
    <mergeCell ref="P58:S59"/>
    <mergeCell ref="Y49:AA49"/>
    <mergeCell ref="H49:J49"/>
    <mergeCell ref="AH89:AH90"/>
    <mergeCell ref="AH93:AH94"/>
    <mergeCell ref="AH97:AH98"/>
    <mergeCell ref="AH73:AH74"/>
    <mergeCell ref="AH77:AH78"/>
    <mergeCell ref="AH81:AH82"/>
    <mergeCell ref="AH85:AH86"/>
    <mergeCell ref="AH57:AH58"/>
    <mergeCell ref="AH61:AH62"/>
    <mergeCell ref="AH65:AH66"/>
    <mergeCell ref="AH69:AH70"/>
    <mergeCell ref="AH41:AH42"/>
    <mergeCell ref="AH45:AH46"/>
    <mergeCell ref="AH49:AH50"/>
    <mergeCell ref="AH53:AH54"/>
    <mergeCell ref="O44:T47"/>
    <mergeCell ref="AH5:AH6"/>
    <mergeCell ref="AH9:AH10"/>
    <mergeCell ref="AH13:AH14"/>
    <mergeCell ref="AH17:AH18"/>
    <mergeCell ref="AH21:AH22"/>
    <mergeCell ref="AH25:AH26"/>
    <mergeCell ref="AH29:AH30"/>
    <mergeCell ref="AH33:AH34"/>
    <mergeCell ref="AH37:AH38"/>
    <mergeCell ref="M8:N9"/>
    <mergeCell ref="O8:V9"/>
    <mergeCell ref="M10:N11"/>
    <mergeCell ref="O10:V11"/>
    <mergeCell ref="A21:A22"/>
    <mergeCell ref="A25:A26"/>
    <mergeCell ref="A29:A30"/>
    <mergeCell ref="A33:A34"/>
    <mergeCell ref="A37:A38"/>
    <mergeCell ref="A1:AH2"/>
    <mergeCell ref="M4:N5"/>
    <mergeCell ref="O4:V5"/>
    <mergeCell ref="M6:N7"/>
    <mergeCell ref="O6:V7"/>
    <mergeCell ref="A5:A6"/>
    <mergeCell ref="A9:A10"/>
    <mergeCell ref="A13:A14"/>
    <mergeCell ref="A17:A18"/>
    <mergeCell ref="A41:A42"/>
    <mergeCell ref="A45:A46"/>
    <mergeCell ref="A49:A50"/>
    <mergeCell ref="A53:A54"/>
    <mergeCell ref="A57:A58"/>
    <mergeCell ref="A61:A62"/>
    <mergeCell ref="A65:A66"/>
    <mergeCell ref="A69:A70"/>
    <mergeCell ref="A89:A90"/>
    <mergeCell ref="A93:A94"/>
    <mergeCell ref="A97:A98"/>
    <mergeCell ref="A73:A74"/>
    <mergeCell ref="A77:A78"/>
    <mergeCell ref="A81:A82"/>
    <mergeCell ref="A85:A86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300" verticalDpi="300" orientation="portrait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="75" zoomScaleNormal="75" zoomScalePageLayoutView="0" workbookViewId="0" topLeftCell="A1">
      <selection activeCell="D16" sqref="D16"/>
    </sheetView>
  </sheetViews>
  <sheetFormatPr defaultColWidth="8.796875" defaultRowHeight="29.25" customHeight="1"/>
  <cols>
    <col min="1" max="1" width="9" style="19" customWidth="1"/>
    <col min="2" max="2" width="6" style="19" customWidth="1"/>
    <col min="3" max="3" width="5.09765625" style="23" customWidth="1"/>
    <col min="4" max="4" width="52" style="29" customWidth="1"/>
    <col min="5" max="5" width="5.59765625" style="19" customWidth="1"/>
    <col min="6" max="6" width="30" style="28" customWidth="1"/>
    <col min="7" max="7" width="5" style="19" customWidth="1"/>
    <col min="8" max="16384" width="9" style="19" customWidth="1"/>
  </cols>
  <sheetData>
    <row r="1" spans="1:7" s="17" customFormat="1" ht="39.75" customHeight="1">
      <c r="A1" s="237" t="s">
        <v>81</v>
      </c>
      <c r="B1" s="237"/>
      <c r="C1" s="237"/>
      <c r="D1" s="237"/>
      <c r="E1" s="237"/>
      <c r="F1" s="237"/>
      <c r="G1" s="12"/>
    </row>
    <row r="2" spans="1:6" ht="29.25" customHeight="1" thickBot="1">
      <c r="A2" s="18"/>
      <c r="B2" s="18"/>
      <c r="C2" s="14"/>
      <c r="D2" s="14"/>
      <c r="E2" s="14"/>
      <c r="F2" s="14"/>
    </row>
    <row r="3" spans="1:6" ht="29.25" customHeight="1" thickBot="1">
      <c r="A3" s="20" t="s">
        <v>233</v>
      </c>
      <c r="B3" s="31" t="s">
        <v>209</v>
      </c>
      <c r="C3" s="31" t="s">
        <v>210</v>
      </c>
      <c r="D3" s="21" t="s">
        <v>234</v>
      </c>
      <c r="E3" s="16"/>
      <c r="F3" s="44" t="s">
        <v>234</v>
      </c>
    </row>
    <row r="4" spans="1:6" ht="29.25" customHeight="1">
      <c r="A4" s="22" t="s">
        <v>246</v>
      </c>
      <c r="B4" s="34">
        <v>1</v>
      </c>
      <c r="C4" s="34" t="s">
        <v>248</v>
      </c>
      <c r="D4" s="43" t="s">
        <v>177</v>
      </c>
      <c r="E4" s="16"/>
      <c r="F4" s="45" t="s">
        <v>118</v>
      </c>
    </row>
    <row r="5" spans="1:6" ht="29.25" customHeight="1">
      <c r="A5" s="24"/>
      <c r="B5" s="30">
        <v>2</v>
      </c>
      <c r="C5" s="30" t="s">
        <v>249</v>
      </c>
      <c r="D5" s="43" t="s">
        <v>123</v>
      </c>
      <c r="E5" s="16"/>
      <c r="F5" s="46" t="s">
        <v>215</v>
      </c>
    </row>
    <row r="6" spans="1:6" ht="29.25" customHeight="1">
      <c r="A6" s="24"/>
      <c r="B6" s="30">
        <v>3</v>
      </c>
      <c r="C6" s="30" t="s">
        <v>250</v>
      </c>
      <c r="D6" s="43" t="s">
        <v>135</v>
      </c>
      <c r="E6" s="16"/>
      <c r="F6" s="46" t="s">
        <v>115</v>
      </c>
    </row>
    <row r="7" spans="1:6" ht="29.25" customHeight="1">
      <c r="A7" s="24"/>
      <c r="B7" s="30">
        <v>4</v>
      </c>
      <c r="C7" s="30" t="s">
        <v>251</v>
      </c>
      <c r="D7" s="43" t="s">
        <v>136</v>
      </c>
      <c r="E7" s="16"/>
      <c r="F7" s="46" t="s">
        <v>117</v>
      </c>
    </row>
    <row r="8" spans="1:6" ht="29.25" customHeight="1">
      <c r="A8" s="24"/>
      <c r="B8" s="30">
        <v>5</v>
      </c>
      <c r="C8" s="30" t="s">
        <v>252</v>
      </c>
      <c r="D8" s="43" t="s">
        <v>138</v>
      </c>
      <c r="E8" s="16"/>
      <c r="F8" s="49" t="s">
        <v>220</v>
      </c>
    </row>
    <row r="9" spans="1:6" ht="29.25" customHeight="1" thickBot="1">
      <c r="A9" s="25"/>
      <c r="B9" s="32">
        <v>6</v>
      </c>
      <c r="C9" s="32" t="s">
        <v>253</v>
      </c>
      <c r="D9" s="56" t="s">
        <v>139</v>
      </c>
      <c r="E9" s="16"/>
      <c r="F9" s="46" t="s">
        <v>222</v>
      </c>
    </row>
    <row r="10" spans="1:6" ht="29.25" customHeight="1">
      <c r="A10" s="26" t="s">
        <v>235</v>
      </c>
      <c r="B10" s="33">
        <v>7</v>
      </c>
      <c r="C10" s="33" t="s">
        <v>257</v>
      </c>
      <c r="D10" s="55" t="s">
        <v>127</v>
      </c>
      <c r="E10" s="16"/>
      <c r="F10" s="46" t="s">
        <v>224</v>
      </c>
    </row>
    <row r="11" spans="1:6" ht="29.25" customHeight="1">
      <c r="A11" s="24"/>
      <c r="B11" s="30">
        <v>8</v>
      </c>
      <c r="C11" s="33" t="s">
        <v>258</v>
      </c>
      <c r="D11" s="39" t="s">
        <v>133</v>
      </c>
      <c r="E11" s="16"/>
      <c r="F11" s="46" t="s">
        <v>226</v>
      </c>
    </row>
    <row r="12" spans="1:6" ht="29.25" customHeight="1">
      <c r="A12" s="24"/>
      <c r="B12" s="30">
        <v>9</v>
      </c>
      <c r="C12" s="33" t="s">
        <v>259</v>
      </c>
      <c r="D12" s="39" t="s">
        <v>140</v>
      </c>
      <c r="E12" s="16"/>
      <c r="F12" s="46" t="s">
        <v>228</v>
      </c>
    </row>
    <row r="13" spans="1:6" ht="29.25" customHeight="1">
      <c r="A13" s="24"/>
      <c r="B13" s="30">
        <v>10</v>
      </c>
      <c r="C13" s="33" t="s">
        <v>260</v>
      </c>
      <c r="D13" s="39" t="s">
        <v>141</v>
      </c>
      <c r="E13" s="16"/>
      <c r="F13" s="46" t="s">
        <v>79</v>
      </c>
    </row>
    <row r="14" spans="1:6" ht="29.25" customHeight="1">
      <c r="A14" s="24"/>
      <c r="B14" s="30">
        <v>11</v>
      </c>
      <c r="C14" s="33" t="s">
        <v>261</v>
      </c>
      <c r="D14" s="39" t="s">
        <v>116</v>
      </c>
      <c r="E14" s="16"/>
      <c r="F14" s="49" t="s">
        <v>137</v>
      </c>
    </row>
    <row r="15" spans="1:6" ht="29.25" customHeight="1" thickBot="1">
      <c r="A15" s="25"/>
      <c r="B15" s="32">
        <v>12</v>
      </c>
      <c r="C15" s="32" t="s">
        <v>262</v>
      </c>
      <c r="D15" s="40" t="s">
        <v>11</v>
      </c>
      <c r="E15" s="16"/>
      <c r="F15" s="46" t="s">
        <v>11</v>
      </c>
    </row>
    <row r="16" spans="1:6" ht="29.25" customHeight="1">
      <c r="A16" s="26" t="s">
        <v>236</v>
      </c>
      <c r="B16" s="33">
        <v>13</v>
      </c>
      <c r="C16" s="33" t="s">
        <v>207</v>
      </c>
      <c r="D16" s="39" t="s">
        <v>132</v>
      </c>
      <c r="E16" s="16"/>
      <c r="F16" s="49" t="s">
        <v>232</v>
      </c>
    </row>
    <row r="17" spans="1:6" ht="29.25" customHeight="1">
      <c r="A17" s="24"/>
      <c r="B17" s="30">
        <v>14</v>
      </c>
      <c r="C17" s="33" t="s">
        <v>263</v>
      </c>
      <c r="D17" s="39" t="s">
        <v>125</v>
      </c>
      <c r="E17" s="16"/>
      <c r="F17" s="49" t="s">
        <v>121</v>
      </c>
    </row>
    <row r="18" spans="1:6" ht="29.25" customHeight="1">
      <c r="A18" s="24"/>
      <c r="B18" s="30">
        <v>15</v>
      </c>
      <c r="C18" s="33" t="s">
        <v>264</v>
      </c>
      <c r="D18" s="39" t="s">
        <v>142</v>
      </c>
      <c r="E18" s="16"/>
      <c r="F18" s="46" t="s">
        <v>145</v>
      </c>
    </row>
    <row r="19" spans="1:6" ht="29.25" customHeight="1">
      <c r="A19" s="24"/>
      <c r="B19" s="30">
        <v>16</v>
      </c>
      <c r="C19" s="33" t="s">
        <v>265</v>
      </c>
      <c r="D19" s="39" t="s">
        <v>144</v>
      </c>
      <c r="E19" s="16"/>
      <c r="F19" s="49" t="s">
        <v>66</v>
      </c>
    </row>
    <row r="20" spans="1:6" ht="29.25" customHeight="1">
      <c r="A20" s="24"/>
      <c r="B20" s="30">
        <v>17</v>
      </c>
      <c r="C20" s="33" t="s">
        <v>266</v>
      </c>
      <c r="D20" s="39" t="s">
        <v>121</v>
      </c>
      <c r="E20" s="16"/>
      <c r="F20" s="49" t="s">
        <v>143</v>
      </c>
    </row>
    <row r="21" spans="1:6" ht="29.25" customHeight="1" thickBot="1">
      <c r="A21" s="25"/>
      <c r="B21" s="32">
        <v>18</v>
      </c>
      <c r="C21" s="32" t="s">
        <v>267</v>
      </c>
      <c r="D21" s="40" t="s">
        <v>146</v>
      </c>
      <c r="E21" s="16"/>
      <c r="F21" s="49" t="s">
        <v>174</v>
      </c>
    </row>
    <row r="22" spans="1:6" ht="29.25" customHeight="1">
      <c r="A22" s="26" t="s">
        <v>237</v>
      </c>
      <c r="B22" s="33">
        <v>19</v>
      </c>
      <c r="C22" s="33" t="s">
        <v>268</v>
      </c>
      <c r="D22" s="39" t="s">
        <v>122</v>
      </c>
      <c r="E22" s="16"/>
      <c r="F22" s="49" t="s">
        <v>176</v>
      </c>
    </row>
    <row r="23" spans="1:6" ht="29.25" customHeight="1">
      <c r="A23" s="24"/>
      <c r="B23" s="30">
        <v>20</v>
      </c>
      <c r="C23" s="33" t="s">
        <v>269</v>
      </c>
      <c r="D23" s="39" t="s">
        <v>126</v>
      </c>
      <c r="E23" s="16"/>
      <c r="F23" s="49" t="s">
        <v>178</v>
      </c>
    </row>
    <row r="24" spans="1:6" ht="29.25" customHeight="1">
      <c r="A24" s="24"/>
      <c r="B24" s="30">
        <v>21</v>
      </c>
      <c r="C24" s="33" t="s">
        <v>270</v>
      </c>
      <c r="D24" s="39" t="s">
        <v>147</v>
      </c>
      <c r="E24" s="16"/>
      <c r="F24" s="49" t="s">
        <v>180</v>
      </c>
    </row>
    <row r="25" spans="1:6" ht="29.25" customHeight="1">
      <c r="A25" s="24"/>
      <c r="B25" s="30">
        <v>22</v>
      </c>
      <c r="C25" s="33" t="s">
        <v>271</v>
      </c>
      <c r="D25" s="39" t="s">
        <v>148</v>
      </c>
      <c r="E25" s="16"/>
      <c r="F25" s="47" t="s">
        <v>69</v>
      </c>
    </row>
    <row r="26" spans="1:6" ht="29.25" customHeight="1">
      <c r="A26" s="24"/>
      <c r="B26" s="30">
        <v>23</v>
      </c>
      <c r="C26" s="33" t="s">
        <v>272</v>
      </c>
      <c r="D26" s="39" t="s">
        <v>149</v>
      </c>
      <c r="E26" s="16"/>
      <c r="F26" s="49" t="s">
        <v>183</v>
      </c>
    </row>
    <row r="27" spans="1:6" ht="29.25" customHeight="1" thickBot="1">
      <c r="A27" s="25"/>
      <c r="B27" s="32">
        <v>24</v>
      </c>
      <c r="C27" s="32" t="s">
        <v>273</v>
      </c>
      <c r="D27" s="42" t="s">
        <v>150</v>
      </c>
      <c r="E27" s="16"/>
      <c r="F27" s="49" t="s">
        <v>184</v>
      </c>
    </row>
    <row r="28" spans="1:6" ht="29.25" customHeight="1">
      <c r="A28" s="26" t="s">
        <v>247</v>
      </c>
      <c r="B28" s="33">
        <v>25</v>
      </c>
      <c r="C28" s="33" t="s">
        <v>274</v>
      </c>
      <c r="D28" s="39" t="s">
        <v>171</v>
      </c>
      <c r="E28" s="16"/>
      <c r="F28" s="46" t="s">
        <v>214</v>
      </c>
    </row>
    <row r="29" spans="1:6" ht="29.25" customHeight="1">
      <c r="A29" s="24"/>
      <c r="B29" s="30">
        <v>26</v>
      </c>
      <c r="C29" s="33" t="s">
        <v>275</v>
      </c>
      <c r="D29" s="38" t="s">
        <v>131</v>
      </c>
      <c r="E29" s="16"/>
      <c r="F29" s="47" t="s">
        <v>216</v>
      </c>
    </row>
    <row r="30" spans="1:6" ht="29.25" customHeight="1">
      <c r="A30" s="24"/>
      <c r="B30" s="30">
        <v>27</v>
      </c>
      <c r="C30" s="33" t="s">
        <v>186</v>
      </c>
      <c r="D30" s="38" t="s">
        <v>64</v>
      </c>
      <c r="E30" s="16"/>
      <c r="F30" s="46" t="s">
        <v>217</v>
      </c>
    </row>
    <row r="31" spans="1:6" ht="29.25" customHeight="1">
      <c r="A31" s="24"/>
      <c r="B31" s="30">
        <v>28</v>
      </c>
      <c r="C31" s="33" t="s">
        <v>187</v>
      </c>
      <c r="D31" s="38" t="s">
        <v>65</v>
      </c>
      <c r="E31" s="16"/>
      <c r="F31" s="48" t="s">
        <v>219</v>
      </c>
    </row>
    <row r="32" spans="1:6" ht="29.25" customHeight="1">
      <c r="A32" s="24"/>
      <c r="B32" s="30">
        <v>29</v>
      </c>
      <c r="C32" s="33" t="s">
        <v>188</v>
      </c>
      <c r="D32" s="38" t="s">
        <v>67</v>
      </c>
      <c r="E32" s="16"/>
      <c r="F32" s="46" t="s">
        <v>221</v>
      </c>
    </row>
    <row r="33" spans="1:6" ht="29.25" customHeight="1" thickBot="1">
      <c r="A33" s="25"/>
      <c r="B33" s="32">
        <v>30</v>
      </c>
      <c r="C33" s="32" t="s">
        <v>189</v>
      </c>
      <c r="D33" s="40" t="s">
        <v>120</v>
      </c>
      <c r="E33" s="16"/>
      <c r="F33" s="53" t="s">
        <v>223</v>
      </c>
    </row>
    <row r="34" spans="1:6" ht="29.25" customHeight="1">
      <c r="A34" s="26" t="s">
        <v>254</v>
      </c>
      <c r="B34" s="33">
        <v>31</v>
      </c>
      <c r="C34" s="33" t="s">
        <v>190</v>
      </c>
      <c r="D34" s="39" t="s">
        <v>130</v>
      </c>
      <c r="E34" s="16"/>
      <c r="F34" s="46" t="s">
        <v>225</v>
      </c>
    </row>
    <row r="35" spans="1:6" ht="29.25" customHeight="1">
      <c r="A35" s="24"/>
      <c r="B35" s="30">
        <v>32</v>
      </c>
      <c r="C35" s="33" t="s">
        <v>191</v>
      </c>
      <c r="D35" s="39" t="s">
        <v>124</v>
      </c>
      <c r="E35" s="16"/>
      <c r="F35" s="46" t="s">
        <v>227</v>
      </c>
    </row>
    <row r="36" spans="1:6" ht="29.25" customHeight="1">
      <c r="A36" s="24"/>
      <c r="B36" s="30">
        <v>33</v>
      </c>
      <c r="C36" s="33" t="s">
        <v>192</v>
      </c>
      <c r="D36" s="39" t="s">
        <v>68</v>
      </c>
      <c r="E36" s="16"/>
      <c r="F36" s="46" t="s">
        <v>229</v>
      </c>
    </row>
    <row r="37" spans="1:6" ht="29.25" customHeight="1">
      <c r="A37" s="24"/>
      <c r="B37" s="30">
        <v>34</v>
      </c>
      <c r="C37" s="33" t="s">
        <v>193</v>
      </c>
      <c r="D37" s="39" t="s">
        <v>70</v>
      </c>
      <c r="E37" s="16"/>
      <c r="F37" s="50" t="s">
        <v>230</v>
      </c>
    </row>
    <row r="38" spans="1:6" ht="29.25" customHeight="1">
      <c r="A38" s="24"/>
      <c r="B38" s="30">
        <v>35</v>
      </c>
      <c r="C38" s="33" t="s">
        <v>194</v>
      </c>
      <c r="D38" s="39" t="s">
        <v>119</v>
      </c>
      <c r="E38" s="16"/>
      <c r="F38" s="50" t="s">
        <v>231</v>
      </c>
    </row>
    <row r="39" spans="1:6" ht="29.25" customHeight="1" thickBot="1">
      <c r="A39" s="25"/>
      <c r="B39" s="32">
        <v>36</v>
      </c>
      <c r="C39" s="32" t="s">
        <v>195</v>
      </c>
      <c r="D39" s="54" t="s">
        <v>218</v>
      </c>
      <c r="E39" s="16"/>
      <c r="F39" s="47" t="s">
        <v>124</v>
      </c>
    </row>
    <row r="40" spans="1:6" ht="29.25" customHeight="1">
      <c r="A40" s="26" t="s">
        <v>255</v>
      </c>
      <c r="B40" s="33">
        <v>37</v>
      </c>
      <c r="C40" s="33" t="s">
        <v>196</v>
      </c>
      <c r="D40" s="55" t="s">
        <v>128</v>
      </c>
      <c r="E40" s="16"/>
      <c r="F40" s="47" t="s">
        <v>131</v>
      </c>
    </row>
    <row r="41" spans="1:6" ht="29.25" customHeight="1">
      <c r="A41" s="24"/>
      <c r="B41" s="30">
        <v>38</v>
      </c>
      <c r="C41" s="33" t="s">
        <v>197</v>
      </c>
      <c r="D41" s="57" t="s">
        <v>173</v>
      </c>
      <c r="E41" s="16"/>
      <c r="F41" s="47" t="s">
        <v>170</v>
      </c>
    </row>
    <row r="42" spans="1:6" ht="29.25" customHeight="1">
      <c r="A42" s="24"/>
      <c r="B42" s="30">
        <v>39</v>
      </c>
      <c r="C42" s="33" t="s">
        <v>198</v>
      </c>
      <c r="D42" s="38" t="s">
        <v>71</v>
      </c>
      <c r="E42" s="16"/>
      <c r="F42" s="50" t="s">
        <v>171</v>
      </c>
    </row>
    <row r="43" spans="1:6" ht="29.25" customHeight="1">
      <c r="A43" s="24"/>
      <c r="B43" s="30">
        <v>40</v>
      </c>
      <c r="C43" s="33" t="s">
        <v>199</v>
      </c>
      <c r="D43" s="38" t="s">
        <v>72</v>
      </c>
      <c r="E43" s="16"/>
      <c r="F43" s="47" t="s">
        <v>172</v>
      </c>
    </row>
    <row r="44" spans="1:6" ht="29.25" customHeight="1">
      <c r="A44" s="24"/>
      <c r="B44" s="30">
        <v>41</v>
      </c>
      <c r="C44" s="33" t="s">
        <v>200</v>
      </c>
      <c r="D44" s="38" t="s">
        <v>73</v>
      </c>
      <c r="E44" s="16"/>
      <c r="F44" s="51" t="s">
        <v>173</v>
      </c>
    </row>
    <row r="45" spans="1:6" ht="29.25" customHeight="1" thickBot="1">
      <c r="A45" s="25"/>
      <c r="B45" s="32">
        <v>42</v>
      </c>
      <c r="C45" s="32" t="s">
        <v>201</v>
      </c>
      <c r="D45" s="40" t="s">
        <v>74</v>
      </c>
      <c r="E45" s="16"/>
      <c r="F45" s="50" t="s">
        <v>175</v>
      </c>
    </row>
    <row r="46" spans="1:6" ht="29.25" customHeight="1">
      <c r="A46" s="26" t="s">
        <v>256</v>
      </c>
      <c r="B46" s="33">
        <v>43</v>
      </c>
      <c r="C46" s="33" t="s">
        <v>202</v>
      </c>
      <c r="D46" s="39" t="s">
        <v>134</v>
      </c>
      <c r="E46" s="16"/>
      <c r="F46" s="47" t="s">
        <v>177</v>
      </c>
    </row>
    <row r="47" spans="1:6" ht="29.25" customHeight="1">
      <c r="A47" s="24"/>
      <c r="B47" s="30">
        <v>44</v>
      </c>
      <c r="C47" s="33" t="s">
        <v>203</v>
      </c>
      <c r="D47" s="38" t="s">
        <v>75</v>
      </c>
      <c r="E47" s="16"/>
      <c r="F47" s="47" t="s">
        <v>179</v>
      </c>
    </row>
    <row r="48" spans="1:6" ht="29.25" customHeight="1">
      <c r="A48" s="24"/>
      <c r="B48" s="30">
        <v>45</v>
      </c>
      <c r="C48" s="33" t="s">
        <v>204</v>
      </c>
      <c r="D48" s="38" t="s">
        <v>76</v>
      </c>
      <c r="E48" s="16"/>
      <c r="F48" s="47" t="s">
        <v>181</v>
      </c>
    </row>
    <row r="49" spans="1:6" ht="29.25" customHeight="1">
      <c r="A49" s="24"/>
      <c r="B49" s="30">
        <v>46</v>
      </c>
      <c r="C49" s="33" t="s">
        <v>205</v>
      </c>
      <c r="D49" s="41" t="s">
        <v>77</v>
      </c>
      <c r="E49" s="16"/>
      <c r="F49" s="47" t="s">
        <v>182</v>
      </c>
    </row>
    <row r="50" spans="1:6" ht="29.25" customHeight="1">
      <c r="A50" s="24"/>
      <c r="B50" s="30">
        <v>47</v>
      </c>
      <c r="C50" s="33" t="s">
        <v>206</v>
      </c>
      <c r="D50" s="38" t="s">
        <v>78</v>
      </c>
      <c r="E50" s="16"/>
      <c r="F50" s="47" t="s">
        <v>129</v>
      </c>
    </row>
    <row r="51" spans="1:6" ht="29.25" customHeight="1" thickBot="1">
      <c r="A51" s="35"/>
      <c r="B51" s="36">
        <v>48</v>
      </c>
      <c r="C51" s="36" t="s">
        <v>208</v>
      </c>
      <c r="D51" s="37" t="s">
        <v>80</v>
      </c>
      <c r="E51" s="16"/>
      <c r="F51" s="52" t="s">
        <v>185</v>
      </c>
    </row>
    <row r="52" spans="1:5" ht="29.25" customHeight="1">
      <c r="A52" s="27"/>
      <c r="B52" s="27"/>
      <c r="C52" s="27"/>
      <c r="D52" s="27"/>
      <c r="E52" s="16"/>
    </row>
  </sheetData>
  <sheetProtection/>
  <mergeCells count="1">
    <mergeCell ref="A1:F1"/>
  </mergeCells>
  <printOptions horizontalCentered="1"/>
  <pageMargins left="0.1968503937007874" right="0.1968503937007874" top="0.1968503937007874" bottom="0" header="0.5118110236220472" footer="0.5118110236220472"/>
  <pageSetup fitToHeight="1" fitToWidth="1" horizontalDpi="600" verticalDpi="6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廣告社（株）スポーツ文化部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横田　一寛</dc:creator>
  <cp:keywords/>
  <dc:description/>
  <cp:lastModifiedBy>エーザイ株式会社</cp:lastModifiedBy>
  <cp:lastPrinted>2009-10-11T05:57:04Z</cp:lastPrinted>
  <dcterms:created xsi:type="dcterms:W3CDTF">2000-05-09T02:56:02Z</dcterms:created>
  <dcterms:modified xsi:type="dcterms:W3CDTF">2010-05-22T19:44:47Z</dcterms:modified>
  <cp:category/>
  <cp:version/>
  <cp:contentType/>
  <cp:contentStatus/>
</cp:coreProperties>
</file>